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an\"/>
    </mc:Choice>
  </mc:AlternateContent>
  <xr:revisionPtr revIDLastSave="0" documentId="8_{517FC0CD-B7A6-442E-87BF-666C445F4EB0}" xr6:coauthVersionLast="43" xr6:coauthVersionMax="43" xr10:uidLastSave="{00000000-0000-0000-0000-000000000000}"/>
  <bookViews>
    <workbookView xWindow="-28920" yWindow="-120" windowWidth="29040" windowHeight="15840" xr2:uid="{00000000-000D-0000-FFFF-FFFF00000000}"/>
  </bookViews>
  <sheets>
    <sheet name="Road bike" sheetId="1" r:id="rId1"/>
    <sheet name="Triple Ring Road Bike" sheetId="2" r:id="rId2"/>
    <sheet name="Mtn Bike Single Ring" sheetId="3" r:id="rId3"/>
    <sheet name="Mtn Bike Triple Ring" sheetId="4" r:id="rId4"/>
  </sheets>
  <definedNames>
    <definedName name="_xlnm.Print_Area" localSheetId="2">'Mtn Bike Single Ring'!$B$2:$I$26</definedName>
    <definedName name="_xlnm.Print_Area" localSheetId="3">'Mtn Bike Triple Ring'!$B$2:$I$34</definedName>
    <definedName name="_xlnm.Print_Area" localSheetId="0">'Road bike'!$B$1:$I$25</definedName>
    <definedName name="_xlnm.Print_Area" localSheetId="1">'Triple Ring Road Bike'!$B$3:$I$36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2" l="1"/>
  <c r="F35" i="2"/>
  <c r="F34" i="2"/>
  <c r="F33" i="2"/>
  <c r="G33" i="2" s="1"/>
  <c r="F32" i="2"/>
  <c r="F31" i="2"/>
  <c r="F30" i="2"/>
  <c r="F29" i="2"/>
  <c r="H29" i="2" s="1"/>
  <c r="F28" i="2"/>
  <c r="F27" i="2"/>
  <c r="F26" i="2"/>
  <c r="G26" i="2" s="1"/>
  <c r="F25" i="2"/>
  <c r="G25" i="2" s="1"/>
  <c r="F24" i="2"/>
  <c r="F23" i="2"/>
  <c r="F22" i="2"/>
  <c r="H22" i="2" s="1"/>
  <c r="F21" i="2"/>
  <c r="H21" i="2" s="1"/>
  <c r="F20" i="2"/>
  <c r="F19" i="2"/>
  <c r="F18" i="2"/>
  <c r="F17" i="2"/>
  <c r="G17" i="2" s="1"/>
  <c r="F16" i="2"/>
  <c r="F15" i="2"/>
  <c r="F14" i="2"/>
  <c r="F13" i="2"/>
  <c r="H13" i="2" s="1"/>
  <c r="F12" i="2"/>
  <c r="F11" i="2"/>
  <c r="F10" i="2"/>
  <c r="H10" i="2" s="1"/>
  <c r="F9" i="2"/>
  <c r="G9" i="2" s="1"/>
  <c r="F8" i="2"/>
  <c r="F7" i="2"/>
  <c r="F17" i="3"/>
  <c r="F16" i="3"/>
  <c r="F15" i="3"/>
  <c r="F14" i="3"/>
  <c r="F13" i="3"/>
  <c r="F12" i="3"/>
  <c r="F11" i="3"/>
  <c r="F10" i="3"/>
  <c r="F9" i="3"/>
  <c r="F8" i="3"/>
  <c r="F7" i="3"/>
  <c r="F33" i="4"/>
  <c r="F32" i="4"/>
  <c r="F31" i="4"/>
  <c r="F30" i="4"/>
  <c r="H30" i="4" s="1"/>
  <c r="F29" i="4"/>
  <c r="F28" i="4"/>
  <c r="F27" i="4"/>
  <c r="F26" i="4"/>
  <c r="H26" i="4" s="1"/>
  <c r="F25" i="4"/>
  <c r="F24" i="4"/>
  <c r="F23" i="4"/>
  <c r="F22" i="4"/>
  <c r="H22" i="4" s="1"/>
  <c r="F21" i="4"/>
  <c r="F20" i="4"/>
  <c r="F19" i="4"/>
  <c r="F18" i="4"/>
  <c r="H18" i="4" s="1"/>
  <c r="F17" i="4"/>
  <c r="F16" i="4"/>
  <c r="F15" i="4"/>
  <c r="F14" i="4"/>
  <c r="F13" i="4"/>
  <c r="F12" i="4"/>
  <c r="F11" i="4"/>
  <c r="F10" i="4"/>
  <c r="F9" i="4"/>
  <c r="F8" i="4"/>
  <c r="F7" i="4"/>
  <c r="E33" i="4"/>
  <c r="H33" i="4" s="1"/>
  <c r="E32" i="4"/>
  <c r="E31" i="4"/>
  <c r="H31" i="4" s="1"/>
  <c r="E30" i="4"/>
  <c r="H29" i="4"/>
  <c r="E29" i="4"/>
  <c r="E28" i="4"/>
  <c r="E27" i="4"/>
  <c r="H27" i="4" s="1"/>
  <c r="E26" i="4"/>
  <c r="H25" i="4"/>
  <c r="E25" i="4"/>
  <c r="E24" i="4"/>
  <c r="E23" i="4"/>
  <c r="H23" i="4" s="1"/>
  <c r="E22" i="4"/>
  <c r="H21" i="4"/>
  <c r="E21" i="4"/>
  <c r="E20" i="4"/>
  <c r="E19" i="4"/>
  <c r="H19" i="4" s="1"/>
  <c r="E18" i="4"/>
  <c r="E17" i="4"/>
  <c r="H17" i="4" s="1"/>
  <c r="E16" i="4"/>
  <c r="H16" i="4" s="1"/>
  <c r="G16" i="4" s="1"/>
  <c r="E15" i="4"/>
  <c r="H15" i="4" s="1"/>
  <c r="H14" i="4"/>
  <c r="E14" i="4"/>
  <c r="H13" i="4"/>
  <c r="E13" i="4"/>
  <c r="E12" i="4"/>
  <c r="H12" i="4" s="1"/>
  <c r="E11" i="4"/>
  <c r="H11" i="4" s="1"/>
  <c r="H10" i="4"/>
  <c r="E10" i="4"/>
  <c r="H9" i="4"/>
  <c r="E9" i="4"/>
  <c r="E8" i="4"/>
  <c r="H8" i="4" s="1"/>
  <c r="G8" i="4" s="1"/>
  <c r="B8" i="4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E7" i="4"/>
  <c r="E17" i="3"/>
  <c r="H17" i="3" s="1"/>
  <c r="E16" i="3"/>
  <c r="E15" i="3"/>
  <c r="H15" i="3" s="1"/>
  <c r="E14" i="3"/>
  <c r="E13" i="3"/>
  <c r="H13" i="3" s="1"/>
  <c r="E12" i="3"/>
  <c r="E11" i="3"/>
  <c r="H11" i="3" s="1"/>
  <c r="E10" i="3"/>
  <c r="H10" i="3" s="1"/>
  <c r="E9" i="3"/>
  <c r="H9" i="3" s="1"/>
  <c r="E8" i="3"/>
  <c r="E7" i="3"/>
  <c r="E36" i="2"/>
  <c r="H36" i="2" s="1"/>
  <c r="E35" i="2"/>
  <c r="E34" i="2"/>
  <c r="E33" i="2"/>
  <c r="E32" i="2"/>
  <c r="E31" i="2"/>
  <c r="H30" i="2"/>
  <c r="E30" i="2"/>
  <c r="E29" i="2"/>
  <c r="E28" i="2"/>
  <c r="E27" i="2"/>
  <c r="E26" i="2"/>
  <c r="H25" i="2"/>
  <c r="E25" i="2"/>
  <c r="E24" i="2"/>
  <c r="E23" i="2"/>
  <c r="E22" i="2"/>
  <c r="G21" i="2"/>
  <c r="E21" i="2"/>
  <c r="E20" i="2"/>
  <c r="E19" i="2"/>
  <c r="H18" i="2"/>
  <c r="E18" i="2"/>
  <c r="E17" i="2"/>
  <c r="E16" i="2"/>
  <c r="E15" i="2"/>
  <c r="G14" i="2"/>
  <c r="E14" i="2"/>
  <c r="E13" i="2"/>
  <c r="E12" i="2"/>
  <c r="E11" i="2"/>
  <c r="E10" i="2"/>
  <c r="H9" i="2"/>
  <c r="E9" i="2"/>
  <c r="E8" i="2"/>
  <c r="B8" i="2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E7" i="2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G13" i="2" l="1"/>
  <c r="H17" i="2"/>
  <c r="G29" i="2"/>
  <c r="H33" i="2"/>
  <c r="H8" i="3"/>
  <c r="G8" i="3" s="1"/>
  <c r="H12" i="3"/>
  <c r="G12" i="3" s="1"/>
  <c r="H16" i="3"/>
  <c r="G16" i="3" s="1"/>
  <c r="G10" i="3"/>
  <c r="H14" i="3"/>
  <c r="G14" i="3" s="1"/>
  <c r="H7" i="3"/>
  <c r="G11" i="4"/>
  <c r="G17" i="4"/>
  <c r="H20" i="4"/>
  <c r="G20" i="4" s="1"/>
  <c r="H28" i="4"/>
  <c r="G28" i="4" s="1"/>
  <c r="G12" i="4"/>
  <c r="G31" i="4"/>
  <c r="H24" i="4"/>
  <c r="G24" i="4" s="1"/>
  <c r="H32" i="4"/>
  <c r="G32" i="4" s="1"/>
  <c r="H7" i="4"/>
  <c r="G7" i="4" s="1"/>
  <c r="G25" i="4"/>
  <c r="G26" i="4"/>
  <c r="G29" i="4"/>
  <c r="G30" i="4"/>
  <c r="G14" i="4"/>
  <c r="G13" i="4"/>
  <c r="G21" i="4"/>
  <c r="G22" i="4"/>
  <c r="G9" i="4"/>
  <c r="G10" i="4"/>
  <c r="G15" i="4"/>
  <c r="G18" i="4"/>
  <c r="G23" i="4"/>
  <c r="G7" i="3"/>
  <c r="G11" i="3"/>
  <c r="G15" i="3"/>
  <c r="G9" i="3"/>
  <c r="G13" i="3"/>
  <c r="G8" i="2"/>
  <c r="H8" i="2"/>
  <c r="G24" i="2"/>
  <c r="H24" i="2"/>
  <c r="G28" i="2"/>
  <c r="H28" i="2"/>
  <c r="G32" i="2"/>
  <c r="H32" i="2"/>
  <c r="H7" i="2"/>
  <c r="G7" i="2"/>
  <c r="H35" i="2"/>
  <c r="G35" i="2"/>
  <c r="G12" i="2"/>
  <c r="H12" i="2"/>
  <c r="G16" i="2"/>
  <c r="H16" i="2"/>
  <c r="G20" i="2"/>
  <c r="H20" i="2"/>
  <c r="H11" i="2"/>
  <c r="G11" i="2"/>
  <c r="H15" i="2"/>
  <c r="G15" i="2"/>
  <c r="H19" i="2"/>
  <c r="G19" i="2"/>
  <c r="H23" i="2"/>
  <c r="G23" i="2"/>
  <c r="H27" i="2"/>
  <c r="G27" i="2"/>
  <c r="H31" i="2"/>
  <c r="G31" i="2"/>
  <c r="G10" i="2"/>
  <c r="G18" i="2"/>
  <c r="G22" i="2"/>
  <c r="G30" i="2"/>
  <c r="G34" i="2"/>
  <c r="H14" i="2"/>
  <c r="H26" i="2"/>
  <c r="H34" i="2"/>
  <c r="G27" i="4" l="1"/>
  <c r="G19" i="4"/>
  <c r="F25" i="1"/>
  <c r="H25" i="1" s="1"/>
  <c r="F21" i="1"/>
  <c r="H21" i="1" s="1"/>
  <c r="F18" i="1"/>
  <c r="H18" i="1" s="1"/>
  <c r="G18" i="1" s="1"/>
  <c r="F8" i="1"/>
  <c r="H8" i="1" s="1"/>
  <c r="G8" i="1" s="1"/>
  <c r="F19" i="1"/>
  <c r="H19" i="1" s="1"/>
  <c r="F9" i="1"/>
  <c r="H9" i="1" s="1"/>
  <c r="F6" i="1"/>
  <c r="H6" i="1" s="1"/>
  <c r="G6" i="1" s="1"/>
  <c r="F14" i="1"/>
  <c r="H14" i="1" s="1"/>
  <c r="F16" i="1"/>
  <c r="H16" i="1" s="1"/>
  <c r="F13" i="1"/>
  <c r="H13" i="1" s="1"/>
  <c r="F17" i="1"/>
  <c r="H17" i="1" s="1"/>
  <c r="G17" i="1" s="1"/>
  <c r="F11" i="1"/>
  <c r="H11" i="1" s="1"/>
  <c r="G11" i="1" s="1"/>
  <c r="F7" i="1"/>
  <c r="H7" i="1" s="1"/>
  <c r="F12" i="1"/>
  <c r="H12" i="1" s="1"/>
  <c r="G12" i="1" s="1"/>
  <c r="F10" i="1"/>
  <c r="H10" i="1" s="1"/>
  <c r="F15" i="1"/>
  <c r="H15" i="1" s="1"/>
  <c r="G15" i="1" s="1"/>
  <c r="F23" i="1"/>
  <c r="H23" i="1" s="1"/>
  <c r="F22" i="1"/>
  <c r="H22" i="1" s="1"/>
  <c r="G22" i="1" s="1"/>
  <c r="F24" i="1"/>
  <c r="H24" i="1" s="1"/>
  <c r="G24" i="1" s="1"/>
  <c r="F20" i="1"/>
  <c r="H20" i="1" s="1"/>
  <c r="G20" i="1" s="1"/>
  <c r="G14" i="1" l="1"/>
  <c r="G10" i="1"/>
  <c r="G13" i="1"/>
  <c r="G9" i="1"/>
  <c r="G21" i="1"/>
  <c r="G23" i="1"/>
  <c r="G7" i="1"/>
  <c r="G16" i="1"/>
  <c r="G19" i="1"/>
</calcChain>
</file>

<file path=xl/sharedStrings.xml><?xml version="1.0" encoding="utf-8"?>
<sst xmlns="http://schemas.openxmlformats.org/spreadsheetml/2006/main" count="313" uniqueCount="117">
  <si>
    <t>1-1</t>
  </si>
  <si>
    <t>53/12</t>
  </si>
  <si>
    <t>1-2</t>
  </si>
  <si>
    <t>1-3</t>
  </si>
  <si>
    <t>1-4</t>
  </si>
  <si>
    <t>1-5</t>
  </si>
  <si>
    <t>2-1</t>
  </si>
  <si>
    <t>1-6</t>
  </si>
  <si>
    <t>2-2</t>
  </si>
  <si>
    <t>1-7</t>
  </si>
  <si>
    <t>1-8</t>
  </si>
  <si>
    <t>2-3</t>
  </si>
  <si>
    <t>2-4</t>
  </si>
  <si>
    <t>1-9</t>
  </si>
  <si>
    <t>2-5</t>
  </si>
  <si>
    <t>1-10</t>
  </si>
  <si>
    <t>2-6</t>
  </si>
  <si>
    <t>2-7</t>
  </si>
  <si>
    <t>2-8</t>
  </si>
  <si>
    <t>2-9</t>
  </si>
  <si>
    <t>2-10</t>
  </si>
  <si>
    <t>53/13</t>
  </si>
  <si>
    <t>53/14</t>
  </si>
  <si>
    <t>53/15</t>
  </si>
  <si>
    <t>53/16</t>
  </si>
  <si>
    <t>39/12</t>
  </si>
  <si>
    <t>53/17</t>
  </si>
  <si>
    <t>39/13</t>
  </si>
  <si>
    <t>53/18</t>
  </si>
  <si>
    <t>53/19</t>
  </si>
  <si>
    <t>39/14</t>
  </si>
  <si>
    <t>39/15</t>
  </si>
  <si>
    <t>53/21</t>
  </si>
  <si>
    <t>39/16</t>
  </si>
  <si>
    <t>53/25</t>
  </si>
  <si>
    <t>39/17</t>
  </si>
  <si>
    <t>39/18</t>
  </si>
  <si>
    <t>39/19</t>
  </si>
  <si>
    <t>39/21</t>
  </si>
  <si>
    <t>39/25</t>
  </si>
  <si>
    <t>crossover</t>
  </si>
  <si>
    <t>duplicate</t>
  </si>
  <si>
    <t>Gear inches</t>
  </si>
  <si>
    <t>Gear ratio</t>
  </si>
  <si>
    <t>Position</t>
  </si>
  <si>
    <t>Cog wheels</t>
  </si>
  <si>
    <t>53/20</t>
  </si>
  <si>
    <t>53/22</t>
  </si>
  <si>
    <t>39/20</t>
  </si>
  <si>
    <t>39/22</t>
  </si>
  <si>
    <t>30/12</t>
  </si>
  <si>
    <t>30/13</t>
  </si>
  <si>
    <t>30/14</t>
  </si>
  <si>
    <t>30/15</t>
  </si>
  <si>
    <t>30/16</t>
  </si>
  <si>
    <t>30/17</t>
  </si>
  <si>
    <t>30/18</t>
  </si>
  <si>
    <t>30/19</t>
  </si>
  <si>
    <t>30/20</t>
  </si>
  <si>
    <t>30/22</t>
  </si>
  <si>
    <t xml:space="preserve"> </t>
  </si>
  <si>
    <t>3-1</t>
  </si>
  <si>
    <t>3-2</t>
  </si>
  <si>
    <t>3-3</t>
  </si>
  <si>
    <t>3-4</t>
  </si>
  <si>
    <t>3-5</t>
  </si>
  <si>
    <t>3-6</t>
  </si>
  <si>
    <t>3-7</t>
  </si>
  <si>
    <t>3-8</t>
  </si>
  <si>
    <t>3-9</t>
  </si>
  <si>
    <t>3-10</t>
  </si>
  <si>
    <t>53/11</t>
  </si>
  <si>
    <t>39/11</t>
  </si>
  <si>
    <t>1-11</t>
  </si>
  <si>
    <t>36/11</t>
  </si>
  <si>
    <t>36/13</t>
  </si>
  <si>
    <t>36/15</t>
  </si>
  <si>
    <t>36/17</t>
  </si>
  <si>
    <t>36/19</t>
  </si>
  <si>
    <t>36/21</t>
  </si>
  <si>
    <t>36/24</t>
  </si>
  <si>
    <t>36/28</t>
  </si>
  <si>
    <t>36/32</t>
  </si>
  <si>
    <t>36/37</t>
  </si>
  <si>
    <t>36/46</t>
  </si>
  <si>
    <t>Actual tire travel in ft</t>
  </si>
  <si>
    <t>44/12</t>
  </si>
  <si>
    <t>44/13</t>
  </si>
  <si>
    <t>44/14</t>
  </si>
  <si>
    <t>44/15</t>
  </si>
  <si>
    <t>44/17</t>
  </si>
  <si>
    <t>44/19</t>
  </si>
  <si>
    <t>44/21</t>
  </si>
  <si>
    <t>44/23</t>
  </si>
  <si>
    <t>44/26</t>
  </si>
  <si>
    <t>30/23</t>
  </si>
  <si>
    <t>30/26</t>
  </si>
  <si>
    <t>22/12</t>
  </si>
  <si>
    <t>22/13</t>
  </si>
  <si>
    <t>22/14</t>
  </si>
  <si>
    <t>22/15</t>
  </si>
  <si>
    <t>22/17</t>
  </si>
  <si>
    <t>22/19</t>
  </si>
  <si>
    <t>22/21</t>
  </si>
  <si>
    <t>22/23</t>
  </si>
  <si>
    <t>22/26</t>
  </si>
  <si>
    <t>30/21</t>
  </si>
  <si>
    <t>Your wheel diameter</t>
  </si>
  <si>
    <t>[in inches]</t>
  </si>
  <si>
    <t>Travel increment in feet</t>
  </si>
  <si>
    <t>1 crank revolution =  tire travel in feet</t>
  </si>
  <si>
    <t>Notes</t>
  </si>
  <si>
    <t>Triple Chain Ring Road Bike</t>
  </si>
  <si>
    <t>Double Chain Ring Road Bike</t>
  </si>
  <si>
    <t>Single Chain Ring w/11 cassette gear Mtn Bike</t>
  </si>
  <si>
    <t>Mtn Bike with triple chain ring</t>
  </si>
  <si>
    <t>By Brian Benwick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</si>
</sst>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49" fontId="0" fillId="0" borderId="1" xfId="0" applyNumberFormat="1" applyBorder="1"/>
    <xf numFmtId="2" fontId="0" fillId="0" borderId="1" xfId="0" applyNumberFormat="1" applyBorder="1"/>
    <xf numFmtId="0" fontId="2" fillId="0" borderId="0" xfId="0" applyFont="1"/>
    <xf numFmtId="0" fontId="0" fillId="0" borderId="2" xfId="0" applyBorder="1"/>
    <xf numFmtId="0" fontId="2" fillId="0" borderId="1" xfId="0" applyFont="1" applyBorder="1"/>
    <xf numFmtId="2" fontId="2" fillId="0" borderId="1" xfId="0" applyNumberFormat="1" applyFont="1" applyBorder="1"/>
    <xf numFmtId="49" fontId="0" fillId="2" borderId="1" xfId="0" applyNumberFormat="1" applyFill="1" applyBorder="1"/>
    <xf numFmtId="0" fontId="0" fillId="2" borderId="1" xfId="0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2" xfId="0" applyBorder="1" applyAlignment="1">
      <alignment horizontal="right" wrapText="1"/>
    </xf>
    <xf numFmtId="2" fontId="0" fillId="0" borderId="2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3" borderId="1" xfId="0" applyFill="1" applyBorder="1"/>
    <xf numFmtId="0" fontId="2" fillId="0" borderId="2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49" fontId="0" fillId="0" borderId="1" xfId="0" applyNumberFormat="1" applyBorder="1" applyAlignment="1">
      <alignment horizontal="right"/>
    </xf>
    <xf numFmtId="49" fontId="0" fillId="2" borderId="1" xfId="0" applyNumberFormat="1" applyFill="1" applyBorder="1" applyAlignment="1">
      <alignment horizontal="right"/>
    </xf>
    <xf numFmtId="16" fontId="2" fillId="0" borderId="1" xfId="0" quotePrefix="1" applyNumberFormat="1" applyFont="1" applyBorder="1" applyAlignment="1">
      <alignment horizontal="right"/>
    </xf>
    <xf numFmtId="0" fontId="0" fillId="2" borderId="1" xfId="0" applyFill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0" fontId="2" fillId="0" borderId="0" xfId="0" applyFont="1" applyBorder="1"/>
    <xf numFmtId="14" fontId="0" fillId="0" borderId="0" xfId="0" applyNumberForma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28"/>
  <sheetViews>
    <sheetView tabSelected="1" topLeftCell="B1" workbookViewId="0">
      <selection activeCell="B27" sqref="B27:C28"/>
    </sheetView>
  </sheetViews>
  <sheetFormatPr defaultRowHeight="13.2" x14ac:dyDescent="0.25"/>
  <cols>
    <col min="2" max="2" width="5.44140625" customWidth="1"/>
    <col min="3" max="3" width="11" customWidth="1"/>
  </cols>
  <sheetData>
    <row r="2" spans="2:10" x14ac:dyDescent="0.25">
      <c r="B2" s="15"/>
      <c r="C2" s="15"/>
      <c r="D2" s="15"/>
      <c r="E2" s="15"/>
      <c r="F2" s="15"/>
      <c r="G2" s="15"/>
      <c r="H2" s="16" t="s">
        <v>107</v>
      </c>
      <c r="I2" s="17"/>
    </row>
    <row r="3" spans="2:10" x14ac:dyDescent="0.25">
      <c r="B3" s="26" t="s">
        <v>113</v>
      </c>
      <c r="C3" s="15"/>
      <c r="D3" s="15"/>
      <c r="E3" s="15"/>
      <c r="F3" s="15"/>
      <c r="G3" s="15"/>
      <c r="H3" s="18" t="s">
        <v>108</v>
      </c>
      <c r="I3" s="9">
        <v>27</v>
      </c>
      <c r="J3" s="15"/>
    </row>
    <row r="4" spans="2:10" x14ac:dyDescent="0.25">
      <c r="B4" s="15"/>
      <c r="C4" s="15"/>
      <c r="D4" s="15"/>
      <c r="E4" s="15"/>
      <c r="F4" s="15"/>
      <c r="G4" s="15"/>
      <c r="H4" s="15"/>
      <c r="I4" s="15"/>
    </row>
    <row r="5" spans="2:10" ht="66" x14ac:dyDescent="0.25">
      <c r="B5" s="15"/>
      <c r="C5" s="14" t="s">
        <v>44</v>
      </c>
      <c r="D5" s="11" t="s">
        <v>45</v>
      </c>
      <c r="E5" s="1" t="s">
        <v>43</v>
      </c>
      <c r="F5" s="11" t="s">
        <v>42</v>
      </c>
      <c r="G5" s="19" t="s">
        <v>109</v>
      </c>
      <c r="H5" s="20" t="s">
        <v>110</v>
      </c>
      <c r="I5" s="6" t="s">
        <v>111</v>
      </c>
      <c r="J5" s="26" t="s">
        <v>60</v>
      </c>
    </row>
    <row r="6" spans="2:10" x14ac:dyDescent="0.25">
      <c r="B6" s="1">
        <v>20</v>
      </c>
      <c r="C6" s="21" t="s">
        <v>0</v>
      </c>
      <c r="D6" s="22" t="s">
        <v>71</v>
      </c>
      <c r="E6" s="3">
        <f>+LEFT(D6,2)/+RIGHT(D6,2)</f>
        <v>4.8181818181818183</v>
      </c>
      <c r="F6" s="3">
        <f>$I$3*E6</f>
        <v>130.09090909090909</v>
      </c>
      <c r="G6" s="3">
        <f>+H6-H7</f>
        <v>5.2396615384615437</v>
      </c>
      <c r="H6" s="3">
        <f>(F6*3.1416)/12</f>
        <v>34.0578</v>
      </c>
      <c r="I6" s="7" t="s">
        <v>60</v>
      </c>
      <c r="J6" s="15"/>
    </row>
    <row r="7" spans="2:10" x14ac:dyDescent="0.25">
      <c r="B7" s="1">
        <v>19</v>
      </c>
      <c r="C7" s="21" t="s">
        <v>2</v>
      </c>
      <c r="D7" s="22" t="s">
        <v>21</v>
      </c>
      <c r="E7" s="3">
        <f>+LEFT(D7,2)/+RIGHT(D7,2)</f>
        <v>4.0769230769230766</v>
      </c>
      <c r="F7" s="3">
        <f>$I$3*E7</f>
        <v>110.07692307692307</v>
      </c>
      <c r="G7" s="3">
        <f t="shared" ref="G7:G24" si="0">+H7-H8</f>
        <v>2.0584384615384579</v>
      </c>
      <c r="H7" s="3">
        <f t="shared" ref="H7:H25" si="1">(F7*3.1416)/12</f>
        <v>28.818138461538457</v>
      </c>
      <c r="I7" s="7" t="s">
        <v>60</v>
      </c>
      <c r="J7" s="15"/>
    </row>
    <row r="8" spans="2:10" x14ac:dyDescent="0.25">
      <c r="B8" s="1">
        <v>18</v>
      </c>
      <c r="C8" s="21" t="s">
        <v>3</v>
      </c>
      <c r="D8" s="22" t="s">
        <v>22</v>
      </c>
      <c r="E8" s="3">
        <f>+LEFT(D8,2)/+RIGHT(D8,2)</f>
        <v>3.7857142857142856</v>
      </c>
      <c r="F8" s="3">
        <f>$I$3*E8</f>
        <v>102.21428571428571</v>
      </c>
      <c r="G8" s="3">
        <f t="shared" si="0"/>
        <v>1.6983000000000033</v>
      </c>
      <c r="H8" s="3">
        <f t="shared" si="1"/>
        <v>26.759699999999999</v>
      </c>
      <c r="I8" s="7" t="s">
        <v>60</v>
      </c>
      <c r="J8" s="15"/>
    </row>
    <row r="9" spans="2:10" x14ac:dyDescent="0.25">
      <c r="B9" s="1">
        <v>15</v>
      </c>
      <c r="C9" s="21" t="s">
        <v>6</v>
      </c>
      <c r="D9" s="22" t="s">
        <v>72</v>
      </c>
      <c r="E9" s="3">
        <f>+LEFT(D9,2)/+RIGHT(D9,2)</f>
        <v>3.5454545454545454</v>
      </c>
      <c r="F9" s="3">
        <f>$I$3*E9</f>
        <v>95.72727272727272</v>
      </c>
      <c r="G9" s="3">
        <f t="shared" si="0"/>
        <v>8.5679999999999978E-2</v>
      </c>
      <c r="H9" s="3">
        <f t="shared" si="1"/>
        <v>25.061399999999995</v>
      </c>
      <c r="I9" s="1" t="s">
        <v>40</v>
      </c>
      <c r="J9" s="26" t="s">
        <v>60</v>
      </c>
    </row>
    <row r="10" spans="2:10" x14ac:dyDescent="0.25">
      <c r="B10" s="1">
        <v>17</v>
      </c>
      <c r="C10" s="21" t="s">
        <v>4</v>
      </c>
      <c r="D10" s="22" t="s">
        <v>23</v>
      </c>
      <c r="E10" s="3">
        <f>+LEFT(D10,2)/+RIGHT(D10,2)</f>
        <v>3.5333333333333332</v>
      </c>
      <c r="F10" s="3">
        <f>$I$3*E10</f>
        <v>95.399999999999991</v>
      </c>
      <c r="G10" s="3">
        <f t="shared" si="0"/>
        <v>1.5609824999999944</v>
      </c>
      <c r="H10" s="3">
        <f t="shared" si="1"/>
        <v>24.975719999999995</v>
      </c>
      <c r="I10" s="1"/>
      <c r="J10" s="15"/>
    </row>
    <row r="11" spans="2:10" x14ac:dyDescent="0.25">
      <c r="B11" s="1">
        <v>16</v>
      </c>
      <c r="C11" s="21" t="s">
        <v>5</v>
      </c>
      <c r="D11" s="22" t="s">
        <v>24</v>
      </c>
      <c r="E11" s="3">
        <f>+LEFT(D11,2)/+RIGHT(D11,2)</f>
        <v>3.3125</v>
      </c>
      <c r="F11" s="3">
        <f>$I$3*E11</f>
        <v>89.4375</v>
      </c>
      <c r="G11" s="3">
        <f t="shared" si="0"/>
        <v>1.3773374999999994</v>
      </c>
      <c r="H11" s="3">
        <f t="shared" si="1"/>
        <v>23.414737500000001</v>
      </c>
      <c r="I11" s="1"/>
      <c r="J11" s="15"/>
    </row>
    <row r="12" spans="2:10" x14ac:dyDescent="0.25">
      <c r="B12" s="1">
        <v>14</v>
      </c>
      <c r="C12" s="21" t="s">
        <v>7</v>
      </c>
      <c r="D12" s="22" t="s">
        <v>26</v>
      </c>
      <c r="E12" s="3">
        <f>+LEFT(D12,2)/+RIGHT(D12,2)</f>
        <v>3.1176470588235294</v>
      </c>
      <c r="F12" s="3">
        <f>$I$3*E12</f>
        <v>84.17647058823529</v>
      </c>
      <c r="G12" s="3">
        <f t="shared" si="0"/>
        <v>0.83160000000000167</v>
      </c>
      <c r="H12" s="3">
        <f t="shared" si="1"/>
        <v>22.037400000000002</v>
      </c>
      <c r="I12" s="1"/>
      <c r="J12" s="15"/>
    </row>
    <row r="13" spans="2:10" x14ac:dyDescent="0.25">
      <c r="B13" s="1">
        <v>13</v>
      </c>
      <c r="C13" s="21" t="s">
        <v>8</v>
      </c>
      <c r="D13" s="22" t="s">
        <v>27</v>
      </c>
      <c r="E13" s="3">
        <f>+LEFT(D13,2)/+RIGHT(D13,2)</f>
        <v>3</v>
      </c>
      <c r="F13" s="3">
        <f>$I$3*E13</f>
        <v>81</v>
      </c>
      <c r="G13" s="3">
        <f t="shared" si="0"/>
        <v>0.39270000000000138</v>
      </c>
      <c r="H13" s="3">
        <f t="shared" si="1"/>
        <v>21.2058</v>
      </c>
      <c r="I13" s="1"/>
      <c r="J13" s="15"/>
    </row>
    <row r="14" spans="2:10" x14ac:dyDescent="0.25">
      <c r="B14" s="1">
        <v>12</v>
      </c>
      <c r="C14" s="21" t="s">
        <v>9</v>
      </c>
      <c r="D14" s="22" t="s">
        <v>28</v>
      </c>
      <c r="E14" s="3">
        <f>+LEFT(D14,2)/+RIGHT(D14,2)</f>
        <v>2.9444444444444446</v>
      </c>
      <c r="F14" s="3">
        <f>$I$3*E14</f>
        <v>79.5</v>
      </c>
      <c r="G14" s="3">
        <f t="shared" si="0"/>
        <v>1.0954263157894744</v>
      </c>
      <c r="H14" s="3">
        <f t="shared" si="1"/>
        <v>20.813099999999999</v>
      </c>
      <c r="I14" s="1"/>
      <c r="J14" s="15"/>
    </row>
    <row r="15" spans="2:10" x14ac:dyDescent="0.25">
      <c r="B15" s="1">
        <v>11</v>
      </c>
      <c r="C15" s="21" t="s">
        <v>10</v>
      </c>
      <c r="D15" s="22" t="s">
        <v>29</v>
      </c>
      <c r="E15" s="3">
        <f>+LEFT(D15,2)/+RIGHT(D15,2)</f>
        <v>2.7894736842105261</v>
      </c>
      <c r="F15" s="3">
        <f>$I$3*E15</f>
        <v>75.315789473684205</v>
      </c>
      <c r="G15" s="3">
        <f t="shared" si="0"/>
        <v>2.6573684210525528E-2</v>
      </c>
      <c r="H15" s="3">
        <f t="shared" si="1"/>
        <v>19.717673684210524</v>
      </c>
      <c r="I15" s="1" t="s">
        <v>41</v>
      </c>
      <c r="J15" s="26" t="s">
        <v>60</v>
      </c>
    </row>
    <row r="16" spans="2:10" x14ac:dyDescent="0.25">
      <c r="B16" s="1">
        <v>10</v>
      </c>
      <c r="C16" s="21" t="s">
        <v>11</v>
      </c>
      <c r="D16" s="22" t="s">
        <v>30</v>
      </c>
      <c r="E16" s="3">
        <f>+LEFT(D16,2)/+RIGHT(D16,2)</f>
        <v>2.7857142857142856</v>
      </c>
      <c r="F16" s="3">
        <f>$I$3*E16</f>
        <v>75.214285714285708</v>
      </c>
      <c r="G16" s="3">
        <f t="shared" si="0"/>
        <v>1.312739999999998</v>
      </c>
      <c r="H16" s="3">
        <f t="shared" si="1"/>
        <v>19.691099999999999</v>
      </c>
      <c r="I16" s="1" t="s">
        <v>41</v>
      </c>
      <c r="J16" s="26" t="s">
        <v>60</v>
      </c>
    </row>
    <row r="17" spans="2:10" x14ac:dyDescent="0.25">
      <c r="B17" s="1">
        <v>9</v>
      </c>
      <c r="C17" s="21" t="s">
        <v>12</v>
      </c>
      <c r="D17" s="22" t="s">
        <v>31</v>
      </c>
      <c r="E17" s="3">
        <f>+LEFT(D17,2)/+RIGHT(D17,2)</f>
        <v>2.6</v>
      </c>
      <c r="F17" s="3">
        <f>$I$3*E17</f>
        <v>70.2</v>
      </c>
      <c r="G17" s="3">
        <f t="shared" si="0"/>
        <v>0.53856000000000037</v>
      </c>
      <c r="H17" s="3">
        <f t="shared" si="1"/>
        <v>18.378360000000001</v>
      </c>
      <c r="I17" s="1"/>
      <c r="J17" s="15"/>
    </row>
    <row r="18" spans="2:10" x14ac:dyDescent="0.25">
      <c r="B18" s="1">
        <v>8</v>
      </c>
      <c r="C18" s="21" t="s">
        <v>13</v>
      </c>
      <c r="D18" s="22" t="s">
        <v>32</v>
      </c>
      <c r="E18" s="3">
        <f>+LEFT(D18,2)/+RIGHT(D18,2)</f>
        <v>2.5238095238095237</v>
      </c>
      <c r="F18" s="3">
        <f>$I$3*E18</f>
        <v>68.142857142857139</v>
      </c>
      <c r="G18" s="3">
        <f t="shared" si="0"/>
        <v>0.61008749999999878</v>
      </c>
      <c r="H18" s="3">
        <f t="shared" si="1"/>
        <v>17.8398</v>
      </c>
      <c r="I18" s="1"/>
      <c r="J18" s="15"/>
    </row>
    <row r="19" spans="2:10" x14ac:dyDescent="0.25">
      <c r="B19" s="1">
        <v>7</v>
      </c>
      <c r="C19" s="21" t="s">
        <v>14</v>
      </c>
      <c r="D19" s="22" t="s">
        <v>33</v>
      </c>
      <c r="E19" s="3">
        <f>+LEFT(D19,2)/+RIGHT(D19,2)</f>
        <v>2.4375</v>
      </c>
      <c r="F19" s="3">
        <f>$I$3*E19</f>
        <v>65.8125</v>
      </c>
      <c r="G19" s="3">
        <f t="shared" si="0"/>
        <v>1.0135125000000045</v>
      </c>
      <c r="H19" s="3">
        <f t="shared" si="1"/>
        <v>17.229712500000002</v>
      </c>
      <c r="I19" s="1"/>
      <c r="J19" s="15"/>
    </row>
    <row r="20" spans="2:10" x14ac:dyDescent="0.25">
      <c r="B20" s="1">
        <v>6</v>
      </c>
      <c r="C20" s="21" t="s">
        <v>16</v>
      </c>
      <c r="D20" s="22" t="s">
        <v>35</v>
      </c>
      <c r="E20" s="3">
        <f>+LEFT(D20,2)/+RIGHT(D20,2)</f>
        <v>2.2941176470588234</v>
      </c>
      <c r="F20" s="3">
        <f>$I$3*E20</f>
        <v>61.941176470588232</v>
      </c>
      <c r="G20" s="3">
        <f t="shared" si="0"/>
        <v>0.90089999999999826</v>
      </c>
      <c r="H20" s="3">
        <f t="shared" si="1"/>
        <v>16.216199999999997</v>
      </c>
      <c r="I20" s="1"/>
      <c r="J20" s="15"/>
    </row>
    <row r="21" spans="2:10" x14ac:dyDescent="0.25">
      <c r="B21" s="1">
        <v>5</v>
      </c>
      <c r="C21" s="21" t="s">
        <v>17</v>
      </c>
      <c r="D21" s="22" t="s">
        <v>36</v>
      </c>
      <c r="E21" s="3">
        <f>+LEFT(D21,2)/+RIGHT(D21,2)</f>
        <v>2.1666666666666665</v>
      </c>
      <c r="F21" s="3">
        <f>$I$3*E21</f>
        <v>58.499999999999993</v>
      </c>
      <c r="G21" s="3">
        <f t="shared" si="0"/>
        <v>0.32986799999999761</v>
      </c>
      <c r="H21" s="3">
        <f t="shared" si="1"/>
        <v>15.315299999999999</v>
      </c>
      <c r="I21" s="1"/>
      <c r="J21" s="15"/>
    </row>
    <row r="22" spans="2:10" x14ac:dyDescent="0.25">
      <c r="B22" s="1">
        <v>4</v>
      </c>
      <c r="C22" s="21" t="s">
        <v>15</v>
      </c>
      <c r="D22" s="22" t="s">
        <v>34</v>
      </c>
      <c r="E22" s="3">
        <f>+LEFT(D22,2)/+RIGHT(D22,2)</f>
        <v>2.12</v>
      </c>
      <c r="F22" s="3">
        <f>$I$3*E22</f>
        <v>57.24</v>
      </c>
      <c r="G22" s="3">
        <f t="shared" si="0"/>
        <v>0.47620042105263138</v>
      </c>
      <c r="H22" s="3">
        <f t="shared" si="1"/>
        <v>14.985432000000001</v>
      </c>
      <c r="I22" s="1" t="s">
        <v>40</v>
      </c>
      <c r="J22" s="26" t="s">
        <v>60</v>
      </c>
    </row>
    <row r="23" spans="2:10" x14ac:dyDescent="0.25">
      <c r="B23" s="1">
        <v>3</v>
      </c>
      <c r="C23" s="21" t="s">
        <v>18</v>
      </c>
      <c r="D23" s="22" t="s">
        <v>37</v>
      </c>
      <c r="E23" s="3">
        <f>+LEFT(D23,2)/+RIGHT(D23,2)</f>
        <v>2.0526315789473686</v>
      </c>
      <c r="F23" s="3">
        <f>$I$3*E23</f>
        <v>55.421052631578952</v>
      </c>
      <c r="G23" s="3">
        <f t="shared" si="0"/>
        <v>1.3818315789473683</v>
      </c>
      <c r="H23" s="3">
        <f t="shared" si="1"/>
        <v>14.50923157894737</v>
      </c>
      <c r="I23" s="7" t="s">
        <v>60</v>
      </c>
      <c r="J23" s="15"/>
    </row>
    <row r="24" spans="2:10" x14ac:dyDescent="0.25">
      <c r="B24" s="1">
        <v>2</v>
      </c>
      <c r="C24" s="21" t="s">
        <v>19</v>
      </c>
      <c r="D24" s="22" t="s">
        <v>38</v>
      </c>
      <c r="E24" s="3">
        <f>+LEFT(D24,2)/+RIGHT(D24,2)</f>
        <v>1.8571428571428572</v>
      </c>
      <c r="F24" s="3">
        <f>$I$3*E24</f>
        <v>50.142857142857146</v>
      </c>
      <c r="G24" s="3">
        <f t="shared" si="0"/>
        <v>2.100384</v>
      </c>
      <c r="H24" s="3">
        <f t="shared" si="1"/>
        <v>13.127400000000002</v>
      </c>
      <c r="I24" s="7" t="s">
        <v>60</v>
      </c>
      <c r="J24" s="15"/>
    </row>
    <row r="25" spans="2:10" x14ac:dyDescent="0.25">
      <c r="B25" s="1">
        <v>1</v>
      </c>
      <c r="C25" s="21" t="s">
        <v>20</v>
      </c>
      <c r="D25" s="22" t="s">
        <v>39</v>
      </c>
      <c r="E25" s="3">
        <f>+LEFT(D25,2)/+RIGHT(D25,2)</f>
        <v>1.56</v>
      </c>
      <c r="F25" s="3">
        <f>$I$3*E25</f>
        <v>42.120000000000005</v>
      </c>
      <c r="G25" s="7" t="s">
        <v>60</v>
      </c>
      <c r="H25" s="3">
        <f t="shared" si="1"/>
        <v>11.027016000000001</v>
      </c>
      <c r="I25" s="7" t="s">
        <v>60</v>
      </c>
      <c r="J25" s="15"/>
    </row>
    <row r="26" spans="2:10" x14ac:dyDescent="0.25">
      <c r="J26" s="15"/>
    </row>
    <row r="27" spans="2:10" x14ac:dyDescent="0.25">
      <c r="B27" s="4" t="s">
        <v>116</v>
      </c>
    </row>
    <row r="28" spans="2:10" x14ac:dyDescent="0.25">
      <c r="B28" s="28" t="s">
        <v>60</v>
      </c>
      <c r="C28" s="27">
        <v>43590</v>
      </c>
    </row>
  </sheetData>
  <phoneticPr fontId="1" type="noConversion"/>
  <printOptions horizontalCentered="1" verticalCentered="1"/>
  <pageMargins left="0.5" right="1" top="0.5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39"/>
  <sheetViews>
    <sheetView workbookViewId="0">
      <selection activeCell="A38" sqref="A38:B39"/>
    </sheetView>
  </sheetViews>
  <sheetFormatPr defaultRowHeight="13.2" x14ac:dyDescent="0.25"/>
  <sheetData>
    <row r="3" spans="2:9" x14ac:dyDescent="0.25">
      <c r="B3" s="15"/>
      <c r="C3" s="15"/>
      <c r="D3" s="15"/>
      <c r="E3" s="15"/>
      <c r="F3" s="15"/>
      <c r="G3" s="15"/>
      <c r="H3" s="16" t="s">
        <v>107</v>
      </c>
      <c r="I3" s="17"/>
    </row>
    <row r="4" spans="2:9" x14ac:dyDescent="0.25">
      <c r="B4" s="26" t="s">
        <v>112</v>
      </c>
      <c r="C4" s="15"/>
      <c r="D4" s="15"/>
      <c r="E4" s="15"/>
      <c r="F4" s="15"/>
      <c r="G4" s="15"/>
      <c r="H4" s="18" t="s">
        <v>108</v>
      </c>
      <c r="I4" s="9">
        <v>27</v>
      </c>
    </row>
    <row r="5" spans="2:9" x14ac:dyDescent="0.25">
      <c r="B5" s="15"/>
      <c r="C5" s="15"/>
      <c r="D5" s="15"/>
      <c r="E5" s="15"/>
      <c r="F5" s="15"/>
      <c r="G5" s="15"/>
      <c r="H5" s="15" t="s">
        <v>60</v>
      </c>
      <c r="I5" s="15"/>
    </row>
    <row r="6" spans="2:9" ht="66" x14ac:dyDescent="0.25">
      <c r="B6" s="15"/>
      <c r="C6" s="13" t="s">
        <v>44</v>
      </c>
      <c r="D6" s="12" t="s">
        <v>45</v>
      </c>
      <c r="E6" s="5" t="s">
        <v>43</v>
      </c>
      <c r="F6" s="12" t="s">
        <v>42</v>
      </c>
      <c r="G6" s="19" t="s">
        <v>109</v>
      </c>
      <c r="H6" s="20" t="s">
        <v>110</v>
      </c>
      <c r="I6" s="6" t="s">
        <v>111</v>
      </c>
    </row>
    <row r="7" spans="2:9" x14ac:dyDescent="0.25">
      <c r="B7" s="1">
        <v>30</v>
      </c>
      <c r="C7" s="23" t="s">
        <v>0</v>
      </c>
      <c r="D7" s="24" t="s">
        <v>1</v>
      </c>
      <c r="E7" s="3">
        <f>+LEFT(D7,2)/+RIGHT(D7,2)</f>
        <v>4.416666666666667</v>
      </c>
      <c r="F7" s="3">
        <f>$I$4*E7</f>
        <v>119.25000000000001</v>
      </c>
      <c r="G7" s="3">
        <f>+F7-F8</f>
        <v>9.1730769230769482</v>
      </c>
      <c r="H7" s="3">
        <f>(F7*3.1416)/12</f>
        <v>31.219650000000001</v>
      </c>
      <c r="I7" s="1"/>
    </row>
    <row r="8" spans="2:9" x14ac:dyDescent="0.25">
      <c r="B8" s="1">
        <f>+B7-1</f>
        <v>29</v>
      </c>
      <c r="C8" s="25" t="s">
        <v>2</v>
      </c>
      <c r="D8" s="24" t="s">
        <v>21</v>
      </c>
      <c r="E8" s="3">
        <f>+LEFT(D8,2)/+RIGHT(D8,2)</f>
        <v>4.0769230769230766</v>
      </c>
      <c r="F8" s="3">
        <f t="shared" ref="F8:F36" si="0">$I$4*E8</f>
        <v>110.07692307692307</v>
      </c>
      <c r="G8" s="3">
        <f>+F8-F9</f>
        <v>7.8626373626373578</v>
      </c>
      <c r="H8" s="3">
        <f>(F8*3.1416)/12</f>
        <v>28.818138461538457</v>
      </c>
      <c r="I8" s="1"/>
    </row>
    <row r="9" spans="2:9" x14ac:dyDescent="0.25">
      <c r="B9" s="1">
        <f>+B8-1</f>
        <v>28</v>
      </c>
      <c r="C9" s="25" t="s">
        <v>3</v>
      </c>
      <c r="D9" s="24" t="s">
        <v>22</v>
      </c>
      <c r="E9" s="3">
        <f>+LEFT(D9,2)/+RIGHT(D9,2)</f>
        <v>3.7857142857142856</v>
      </c>
      <c r="F9" s="3">
        <f t="shared" si="0"/>
        <v>102.21428571428571</v>
      </c>
      <c r="G9" s="3">
        <f>+F9-F10</f>
        <v>6.8142857142857167</v>
      </c>
      <c r="H9" s="3">
        <f>(F9*3.1416)/12</f>
        <v>26.759699999999999</v>
      </c>
      <c r="I9" s="1"/>
    </row>
    <row r="10" spans="2:9" x14ac:dyDescent="0.25">
      <c r="B10" s="1">
        <f>+B9-1</f>
        <v>27</v>
      </c>
      <c r="C10" s="25" t="s">
        <v>4</v>
      </c>
      <c r="D10" s="24" t="s">
        <v>23</v>
      </c>
      <c r="E10" s="3">
        <f>+LEFT(D10,2)/+RIGHT(D10,2)</f>
        <v>3.5333333333333332</v>
      </c>
      <c r="F10" s="3">
        <f t="shared" si="0"/>
        <v>95.399999999999991</v>
      </c>
      <c r="G10" s="3">
        <f>+F10-F11</f>
        <v>5.9624999999999915</v>
      </c>
      <c r="H10" s="3">
        <f>(F10*3.1416)/12</f>
        <v>24.975719999999995</v>
      </c>
      <c r="I10" s="1"/>
    </row>
    <row r="11" spans="2:9" x14ac:dyDescent="0.25">
      <c r="B11" s="1">
        <f>+B10-1</f>
        <v>26</v>
      </c>
      <c r="C11" s="25" t="s">
        <v>5</v>
      </c>
      <c r="D11" s="24" t="s">
        <v>24</v>
      </c>
      <c r="E11" s="3">
        <f>+LEFT(D11,2)/+RIGHT(D11,2)</f>
        <v>3.3125</v>
      </c>
      <c r="F11" s="3">
        <f t="shared" si="0"/>
        <v>89.4375</v>
      </c>
      <c r="G11" s="3">
        <f>+F11-F12</f>
        <v>1.6875</v>
      </c>
      <c r="H11" s="3">
        <f>(F11*3.1416)/12</f>
        <v>23.414737500000001</v>
      </c>
      <c r="I11" s="1"/>
    </row>
    <row r="12" spans="2:9" x14ac:dyDescent="0.25">
      <c r="B12" s="1">
        <f>+B11-1</f>
        <v>25</v>
      </c>
      <c r="C12" s="25" t="s">
        <v>6</v>
      </c>
      <c r="D12" s="24" t="s">
        <v>25</v>
      </c>
      <c r="E12" s="3">
        <f>+LEFT(D12,2)/+RIGHT(D12,2)</f>
        <v>3.25</v>
      </c>
      <c r="F12" s="3">
        <f t="shared" si="0"/>
        <v>87.75</v>
      </c>
      <c r="G12" s="3">
        <f>+F12-F13</f>
        <v>3.5735294117647101</v>
      </c>
      <c r="H12" s="3">
        <f>(F12*3.1416)/12</f>
        <v>22.972949999999997</v>
      </c>
      <c r="I12" s="1"/>
    </row>
    <row r="13" spans="2:9" x14ac:dyDescent="0.25">
      <c r="B13" s="1">
        <f>+B12-1</f>
        <v>24</v>
      </c>
      <c r="C13" s="25" t="s">
        <v>7</v>
      </c>
      <c r="D13" s="24" t="s">
        <v>26</v>
      </c>
      <c r="E13" s="3">
        <f>+LEFT(D13,2)/+RIGHT(D13,2)</f>
        <v>3.1176470588235294</v>
      </c>
      <c r="F13" s="3">
        <f t="shared" si="0"/>
        <v>84.17647058823529</v>
      </c>
      <c r="G13" s="3">
        <f>+F13-F14</f>
        <v>3.1764705882352899</v>
      </c>
      <c r="H13" s="3">
        <f>(F13*3.1416)/12</f>
        <v>22.037400000000002</v>
      </c>
      <c r="I13" s="1"/>
    </row>
    <row r="14" spans="2:9" x14ac:dyDescent="0.25">
      <c r="B14" s="1">
        <f>+B13-1</f>
        <v>23</v>
      </c>
      <c r="C14" s="25" t="s">
        <v>8</v>
      </c>
      <c r="D14" s="24" t="s">
        <v>27</v>
      </c>
      <c r="E14" s="3">
        <f>+LEFT(D14,2)/+RIGHT(D14,2)</f>
        <v>3</v>
      </c>
      <c r="F14" s="3">
        <f t="shared" si="0"/>
        <v>81</v>
      </c>
      <c r="G14" s="3">
        <f>+F14-F15</f>
        <v>1.5</v>
      </c>
      <c r="H14" s="3">
        <f>(F14*3.1416)/12</f>
        <v>21.2058</v>
      </c>
      <c r="I14" s="1"/>
    </row>
    <row r="15" spans="2:9" x14ac:dyDescent="0.25">
      <c r="B15" s="1">
        <f>+B14-1</f>
        <v>22</v>
      </c>
      <c r="C15" s="25" t="s">
        <v>9</v>
      </c>
      <c r="D15" s="24" t="s">
        <v>28</v>
      </c>
      <c r="E15" s="3">
        <f>+LEFT(D15,2)/+RIGHT(D15,2)</f>
        <v>2.9444444444444446</v>
      </c>
      <c r="F15" s="3">
        <f t="shared" si="0"/>
        <v>79.5</v>
      </c>
      <c r="G15" s="3">
        <f>+F15-F16</f>
        <v>4.1842105263157947</v>
      </c>
      <c r="H15" s="3">
        <f>(F15*3.1416)/12</f>
        <v>20.813099999999999</v>
      </c>
      <c r="I15" s="1"/>
    </row>
    <row r="16" spans="2:9" x14ac:dyDescent="0.25">
      <c r="B16" s="1">
        <f>+B15-1</f>
        <v>21</v>
      </c>
      <c r="C16" s="25" t="s">
        <v>10</v>
      </c>
      <c r="D16" s="24" t="s">
        <v>29</v>
      </c>
      <c r="E16" s="3">
        <f>+LEFT(D16,2)/+RIGHT(D16,2)</f>
        <v>2.7894736842105261</v>
      </c>
      <c r="F16" s="3">
        <f t="shared" si="0"/>
        <v>75.315789473684205</v>
      </c>
      <c r="G16" s="3">
        <f>+F16-F17</f>
        <v>0.1015037593984971</v>
      </c>
      <c r="H16" s="3">
        <f>(F16*3.1416)/12</f>
        <v>19.717673684210524</v>
      </c>
      <c r="I16" s="6" t="s">
        <v>41</v>
      </c>
    </row>
    <row r="17" spans="2:9" x14ac:dyDescent="0.25">
      <c r="B17" s="1">
        <f>+B16-1</f>
        <v>20</v>
      </c>
      <c r="C17" s="25" t="s">
        <v>11</v>
      </c>
      <c r="D17" s="24" t="s">
        <v>30</v>
      </c>
      <c r="E17" s="3">
        <f>+LEFT(D17,2)/+RIGHT(D17,2)</f>
        <v>2.7857142857142856</v>
      </c>
      <c r="F17" s="3">
        <f t="shared" si="0"/>
        <v>75.214285714285708</v>
      </c>
      <c r="G17" s="3">
        <f>+F17-F18</f>
        <v>3.664285714285711</v>
      </c>
      <c r="H17" s="3">
        <f>(F17*3.1416)/12</f>
        <v>19.691099999999999</v>
      </c>
      <c r="I17" s="6" t="s">
        <v>41</v>
      </c>
    </row>
    <row r="18" spans="2:9" x14ac:dyDescent="0.25">
      <c r="B18" s="1">
        <f>+B17-1</f>
        <v>19</v>
      </c>
      <c r="C18" s="25" t="s">
        <v>13</v>
      </c>
      <c r="D18" s="24" t="s">
        <v>46</v>
      </c>
      <c r="E18" s="3">
        <f>+LEFT(D18,2)/+RIGHT(D18,2)</f>
        <v>2.65</v>
      </c>
      <c r="F18" s="3">
        <f t="shared" si="0"/>
        <v>71.55</v>
      </c>
      <c r="G18" s="3">
        <f>+F18-F19</f>
        <v>1.3499999999999943</v>
      </c>
      <c r="H18" s="3">
        <f>(F18*3.1416)/12</f>
        <v>18.73179</v>
      </c>
      <c r="I18" s="1"/>
    </row>
    <row r="19" spans="2:9" x14ac:dyDescent="0.25">
      <c r="B19" s="1">
        <f>+B18-1</f>
        <v>18</v>
      </c>
      <c r="C19" s="25" t="s">
        <v>4</v>
      </c>
      <c r="D19" s="24" t="s">
        <v>31</v>
      </c>
      <c r="E19" s="3">
        <f>+LEFT(D19,2)/+RIGHT(D19,2)</f>
        <v>2.6</v>
      </c>
      <c r="F19" s="3">
        <f t="shared" si="0"/>
        <v>70.2</v>
      </c>
      <c r="G19" s="3">
        <f>+F19-F20</f>
        <v>2.7000000000000028</v>
      </c>
      <c r="H19" s="3">
        <f>(F19*3.1416)/12</f>
        <v>18.378360000000001</v>
      </c>
      <c r="I19" s="1"/>
    </row>
    <row r="20" spans="2:9" x14ac:dyDescent="0.25">
      <c r="B20" s="1">
        <f>+B19-1</f>
        <v>17</v>
      </c>
      <c r="C20" s="25" t="s">
        <v>61</v>
      </c>
      <c r="D20" s="24" t="s">
        <v>50</v>
      </c>
      <c r="E20" s="3">
        <f>+LEFT(D20,2)/+RIGHT(D20,2)</f>
        <v>2.5</v>
      </c>
      <c r="F20" s="3">
        <f t="shared" si="0"/>
        <v>67.5</v>
      </c>
      <c r="G20" s="3">
        <f>+F20-F21</f>
        <v>1.6875</v>
      </c>
      <c r="H20" s="3">
        <f>(F20*3.1416)/12</f>
        <v>17.671499999999998</v>
      </c>
      <c r="I20" s="6" t="s">
        <v>40</v>
      </c>
    </row>
    <row r="21" spans="2:9" x14ac:dyDescent="0.25">
      <c r="B21" s="1">
        <f>+B20-1</f>
        <v>16</v>
      </c>
      <c r="C21" s="25" t="s">
        <v>14</v>
      </c>
      <c r="D21" s="24" t="s">
        <v>33</v>
      </c>
      <c r="E21" s="3">
        <f>+LEFT(D21,2)/+RIGHT(D21,2)</f>
        <v>2.4375</v>
      </c>
      <c r="F21" s="3">
        <f t="shared" si="0"/>
        <v>65.8125</v>
      </c>
      <c r="G21" s="3">
        <f>+F21-F22</f>
        <v>0.76704545454545325</v>
      </c>
      <c r="H21" s="3">
        <f>(F21*3.1416)/12</f>
        <v>17.229712500000002</v>
      </c>
      <c r="I21" s="1"/>
    </row>
    <row r="22" spans="2:9" x14ac:dyDescent="0.25">
      <c r="B22" s="1">
        <f>+B21-1</f>
        <v>15</v>
      </c>
      <c r="C22" s="25" t="s">
        <v>15</v>
      </c>
      <c r="D22" s="24" t="s">
        <v>47</v>
      </c>
      <c r="E22" s="3">
        <f>+LEFT(D22,2)/+RIGHT(D22,2)</f>
        <v>2.4090909090909092</v>
      </c>
      <c r="F22" s="3">
        <f t="shared" si="0"/>
        <v>65.045454545454547</v>
      </c>
      <c r="G22" s="3">
        <f>+F22-F23</f>
        <v>2.7377622377622473</v>
      </c>
      <c r="H22" s="3">
        <f>(F22*3.1416)/12</f>
        <v>17.0289</v>
      </c>
      <c r="I22" s="6" t="s">
        <v>60</v>
      </c>
    </row>
    <row r="23" spans="2:9" x14ac:dyDescent="0.25">
      <c r="B23" s="1">
        <f>+B22-1</f>
        <v>14</v>
      </c>
      <c r="C23" s="25" t="s">
        <v>62</v>
      </c>
      <c r="D23" s="24" t="s">
        <v>51</v>
      </c>
      <c r="E23" s="3">
        <f>+LEFT(D23,2)/+RIGHT(D23,2)</f>
        <v>2.3076923076923075</v>
      </c>
      <c r="F23" s="3">
        <f t="shared" si="0"/>
        <v>62.307692307692299</v>
      </c>
      <c r="G23" s="3">
        <f>+F23-F24</f>
        <v>0.36651583710406754</v>
      </c>
      <c r="H23" s="3">
        <f>(F23*3.1416)/12</f>
        <v>16.312153846153844</v>
      </c>
      <c r="I23" s="1"/>
    </row>
    <row r="24" spans="2:9" x14ac:dyDescent="0.25">
      <c r="B24" s="1">
        <f>+B23-1</f>
        <v>13</v>
      </c>
      <c r="C24" s="25" t="s">
        <v>16</v>
      </c>
      <c r="D24" s="24" t="s">
        <v>35</v>
      </c>
      <c r="E24" s="3">
        <f>+LEFT(D24,2)/+RIGHT(D24,2)</f>
        <v>2.2941176470588234</v>
      </c>
      <c r="F24" s="3">
        <f t="shared" si="0"/>
        <v>61.941176470588232</v>
      </c>
      <c r="G24" s="3">
        <f>+F24-F25</f>
        <v>3.4411764705882391</v>
      </c>
      <c r="H24" s="3">
        <f>(F24*3.1416)/12</f>
        <v>16.216199999999997</v>
      </c>
      <c r="I24" s="1"/>
    </row>
    <row r="25" spans="2:9" x14ac:dyDescent="0.25">
      <c r="B25" s="1">
        <f>+B24-1</f>
        <v>12</v>
      </c>
      <c r="C25" s="25" t="s">
        <v>17</v>
      </c>
      <c r="D25" s="24" t="s">
        <v>36</v>
      </c>
      <c r="E25" s="3">
        <f>+LEFT(D25,2)/+RIGHT(D25,2)</f>
        <v>2.1666666666666665</v>
      </c>
      <c r="F25" s="3">
        <f t="shared" si="0"/>
        <v>58.499999999999993</v>
      </c>
      <c r="G25" s="3">
        <f>+F25-F26</f>
        <v>0.6428571428571388</v>
      </c>
      <c r="H25" s="3">
        <f>(F25*3.1416)/12</f>
        <v>15.315299999999999</v>
      </c>
      <c r="I25" s="1"/>
    </row>
    <row r="26" spans="2:9" x14ac:dyDescent="0.25">
      <c r="B26" s="1">
        <f>+B25-1</f>
        <v>11</v>
      </c>
      <c r="C26" s="25" t="s">
        <v>63</v>
      </c>
      <c r="D26" s="24" t="s">
        <v>52</v>
      </c>
      <c r="E26" s="3">
        <f>+LEFT(D26,2)/+RIGHT(D26,2)</f>
        <v>2.1428571428571428</v>
      </c>
      <c r="F26" s="3">
        <f t="shared" si="0"/>
        <v>57.857142857142854</v>
      </c>
      <c r="G26" s="3">
        <f>+F26-F27</f>
        <v>2.4360902255639019</v>
      </c>
      <c r="H26" s="3">
        <f>(F26*3.1416)/12</f>
        <v>15.146999999999998</v>
      </c>
      <c r="I26" s="1"/>
    </row>
    <row r="27" spans="2:9" x14ac:dyDescent="0.25">
      <c r="B27" s="1">
        <f>+B26-1</f>
        <v>10</v>
      </c>
      <c r="C27" s="25" t="s">
        <v>18</v>
      </c>
      <c r="D27" s="24" t="s">
        <v>37</v>
      </c>
      <c r="E27" s="3">
        <f>+LEFT(D27,2)/+RIGHT(D27,2)</f>
        <v>2.0526315789473686</v>
      </c>
      <c r="F27" s="3">
        <f t="shared" si="0"/>
        <v>55.421052631578952</v>
      </c>
      <c r="G27" s="3">
        <f>+F27-F28</f>
        <v>1.4210526315789522</v>
      </c>
      <c r="H27" s="3">
        <f>(F27*3.1416)/12</f>
        <v>14.50923157894737</v>
      </c>
      <c r="I27" s="1"/>
    </row>
    <row r="28" spans="2:9" x14ac:dyDescent="0.25">
      <c r="B28" s="1">
        <f>+B27-1</f>
        <v>9</v>
      </c>
      <c r="C28" s="25" t="s">
        <v>64</v>
      </c>
      <c r="D28" s="24" t="s">
        <v>53</v>
      </c>
      <c r="E28" s="3">
        <f>+LEFT(D28,2)/+RIGHT(D28,2)</f>
        <v>2</v>
      </c>
      <c r="F28" s="3">
        <f t="shared" si="0"/>
        <v>54</v>
      </c>
      <c r="G28" s="3">
        <f>+F28-F29</f>
        <v>1.3500000000000014</v>
      </c>
      <c r="H28" s="3">
        <f>(F28*3.1416)/12</f>
        <v>14.1372</v>
      </c>
      <c r="I28" s="1"/>
    </row>
    <row r="29" spans="2:9" x14ac:dyDescent="0.25">
      <c r="B29" s="1">
        <f>+B28-1</f>
        <v>8</v>
      </c>
      <c r="C29" s="25" t="s">
        <v>19</v>
      </c>
      <c r="D29" s="24" t="s">
        <v>48</v>
      </c>
      <c r="E29" s="3">
        <f>+LEFT(D29,2)/+RIGHT(D29,2)</f>
        <v>1.95</v>
      </c>
      <c r="F29" s="3">
        <f t="shared" si="0"/>
        <v>52.65</v>
      </c>
      <c r="G29" s="3">
        <f>+F29-F30</f>
        <v>2.0249999999999986</v>
      </c>
      <c r="H29" s="3">
        <f>(F29*3.1416)/12</f>
        <v>13.783769999999999</v>
      </c>
      <c r="I29" s="1"/>
    </row>
    <row r="30" spans="2:9" x14ac:dyDescent="0.25">
      <c r="B30" s="1">
        <f>+B29-1</f>
        <v>7</v>
      </c>
      <c r="C30" s="25" t="s">
        <v>65</v>
      </c>
      <c r="D30" s="24" t="s">
        <v>54</v>
      </c>
      <c r="E30" s="3">
        <f>+LEFT(D30,2)/+RIGHT(D30,2)</f>
        <v>1.875</v>
      </c>
      <c r="F30" s="3">
        <f t="shared" si="0"/>
        <v>50.625</v>
      </c>
      <c r="G30" s="3">
        <f>+F30-F31</f>
        <v>2.7613636363636402</v>
      </c>
      <c r="H30" s="3">
        <f>(F30*3.1416)/12</f>
        <v>13.253625</v>
      </c>
      <c r="I30" s="1"/>
    </row>
    <row r="31" spans="2:9" x14ac:dyDescent="0.25">
      <c r="B31" s="1">
        <f>+B30-1</f>
        <v>6</v>
      </c>
      <c r="C31" s="25" t="s">
        <v>20</v>
      </c>
      <c r="D31" s="24" t="s">
        <v>49</v>
      </c>
      <c r="E31" s="3">
        <f>+LEFT(D31,2)/+RIGHT(D31,2)</f>
        <v>1.7727272727272727</v>
      </c>
      <c r="F31" s="3">
        <f t="shared" si="0"/>
        <v>47.86363636363636</v>
      </c>
      <c r="G31" s="3">
        <f>+F31-F32</f>
        <v>0.21657754010694674</v>
      </c>
      <c r="H31" s="3">
        <f>(F31*3.1416)/12</f>
        <v>12.530699999999998</v>
      </c>
      <c r="I31" s="6" t="s">
        <v>41</v>
      </c>
    </row>
    <row r="32" spans="2:9" x14ac:dyDescent="0.25">
      <c r="B32" s="1">
        <f>+B31-1</f>
        <v>5</v>
      </c>
      <c r="C32" s="25" t="s">
        <v>66</v>
      </c>
      <c r="D32" s="24" t="s">
        <v>55</v>
      </c>
      <c r="E32" s="3">
        <f>+LEFT(D32,2)/+RIGHT(D32,2)</f>
        <v>1.7647058823529411</v>
      </c>
      <c r="F32" s="3">
        <f t="shared" si="0"/>
        <v>47.647058823529413</v>
      </c>
      <c r="G32" s="3">
        <f>+F32-F33</f>
        <v>2.647058823529413</v>
      </c>
      <c r="H32" s="3">
        <f>(F32*3.1416)/12</f>
        <v>12.473999999999998</v>
      </c>
      <c r="I32" s="6" t="s">
        <v>41</v>
      </c>
    </row>
    <row r="33" spans="1:9" x14ac:dyDescent="0.25">
      <c r="B33" s="1">
        <f>+B32-1</f>
        <v>4</v>
      </c>
      <c r="C33" s="25" t="s">
        <v>67</v>
      </c>
      <c r="D33" s="24" t="s">
        <v>56</v>
      </c>
      <c r="E33" s="3">
        <f>+LEFT(D33,2)/+RIGHT(D33,2)</f>
        <v>1.6666666666666667</v>
      </c>
      <c r="F33" s="3">
        <f t="shared" si="0"/>
        <v>45</v>
      </c>
      <c r="G33" s="3">
        <f>+F33-F34</f>
        <v>2.3684210526315752</v>
      </c>
      <c r="H33" s="3">
        <f>(F33*3.1416)/12</f>
        <v>11.780999999999999</v>
      </c>
      <c r="I33" s="1"/>
    </row>
    <row r="34" spans="1:9" x14ac:dyDescent="0.25">
      <c r="B34" s="1">
        <f>+B33-1</f>
        <v>3</v>
      </c>
      <c r="C34" s="25" t="s">
        <v>68</v>
      </c>
      <c r="D34" s="24" t="s">
        <v>57</v>
      </c>
      <c r="E34" s="3">
        <f>+LEFT(D34,2)/+RIGHT(D34,2)</f>
        <v>1.5789473684210527</v>
      </c>
      <c r="F34" s="3">
        <f t="shared" si="0"/>
        <v>42.631578947368425</v>
      </c>
      <c r="G34" s="3">
        <f>+F34-F35</f>
        <v>2.1315789473684248</v>
      </c>
      <c r="H34" s="3">
        <f>(F34*3.1416)/12</f>
        <v>11.160947368421054</v>
      </c>
      <c r="I34" s="1"/>
    </row>
    <row r="35" spans="1:9" x14ac:dyDescent="0.25">
      <c r="B35" s="1">
        <f>+B34-1</f>
        <v>2</v>
      </c>
      <c r="C35" s="25" t="s">
        <v>69</v>
      </c>
      <c r="D35" s="24" t="s">
        <v>58</v>
      </c>
      <c r="E35" s="3">
        <f>+LEFT(D35,2)/+RIGHT(D35,2)</f>
        <v>1.5</v>
      </c>
      <c r="F35" s="3">
        <f t="shared" si="0"/>
        <v>40.5</v>
      </c>
      <c r="G35" s="3">
        <f>+F35-F36</f>
        <v>3.681818181818187</v>
      </c>
      <c r="H35" s="3">
        <f>(F35*3.1416)/12</f>
        <v>10.6029</v>
      </c>
      <c r="I35" s="1"/>
    </row>
    <row r="36" spans="1:9" x14ac:dyDescent="0.25">
      <c r="B36" s="1">
        <f>+B35-1</f>
        <v>1</v>
      </c>
      <c r="C36" s="25" t="s">
        <v>70</v>
      </c>
      <c r="D36" s="24" t="s">
        <v>59</v>
      </c>
      <c r="E36" s="3">
        <f>+LEFT(D36,2)/+RIGHT(D36,2)</f>
        <v>1.3636363636363635</v>
      </c>
      <c r="F36" s="3">
        <f t="shared" si="0"/>
        <v>36.818181818181813</v>
      </c>
      <c r="G36" s="7" t="s">
        <v>60</v>
      </c>
      <c r="H36" s="3">
        <f>(F36*3.1416)/12</f>
        <v>9.6389999999999976</v>
      </c>
      <c r="I36" s="1"/>
    </row>
    <row r="38" spans="1:9" x14ac:dyDescent="0.25">
      <c r="A38" s="4" t="s">
        <v>116</v>
      </c>
    </row>
    <row r="39" spans="1:9" x14ac:dyDescent="0.25">
      <c r="A39" s="28" t="s">
        <v>60</v>
      </c>
      <c r="B39" s="27">
        <v>43590</v>
      </c>
    </row>
  </sheetData>
  <phoneticPr fontId="1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I29"/>
  <sheetViews>
    <sheetView workbookViewId="0">
      <selection activeCell="B28" sqref="B28:C29"/>
    </sheetView>
  </sheetViews>
  <sheetFormatPr defaultRowHeight="13.2" x14ac:dyDescent="0.25"/>
  <sheetData>
    <row r="3" spans="2:9" x14ac:dyDescent="0.25">
      <c r="B3" s="4" t="s">
        <v>60</v>
      </c>
      <c r="H3" s="16" t="s">
        <v>107</v>
      </c>
      <c r="I3" s="17"/>
    </row>
    <row r="4" spans="2:9" x14ac:dyDescent="0.25">
      <c r="B4" s="4" t="s">
        <v>114</v>
      </c>
      <c r="H4" s="18" t="s">
        <v>108</v>
      </c>
      <c r="I4" s="9">
        <v>28.5</v>
      </c>
    </row>
    <row r="6" spans="2:9" ht="66" x14ac:dyDescent="0.25">
      <c r="C6" s="1" t="s">
        <v>44</v>
      </c>
      <c r="D6" s="11" t="s">
        <v>45</v>
      </c>
      <c r="E6" s="1" t="s">
        <v>43</v>
      </c>
      <c r="F6" s="11" t="s">
        <v>42</v>
      </c>
      <c r="G6" s="19" t="s">
        <v>109</v>
      </c>
      <c r="H6" s="20" t="s">
        <v>110</v>
      </c>
      <c r="I6" s="6" t="s">
        <v>60</v>
      </c>
    </row>
    <row r="7" spans="2:9" x14ac:dyDescent="0.25">
      <c r="B7" s="1">
        <v>11</v>
      </c>
      <c r="C7" s="2" t="s">
        <v>0</v>
      </c>
      <c r="D7" s="8" t="s">
        <v>74</v>
      </c>
      <c r="E7" s="3">
        <f>+LEFT(D7,2)/+RIGHT(D7,2)</f>
        <v>3.2727272727272729</v>
      </c>
      <c r="F7" s="3">
        <f>$I$4*E7</f>
        <v>93.27272727272728</v>
      </c>
      <c r="G7" s="3">
        <f t="shared" ref="G7:G15" si="0">+H7-H8</f>
        <v>3.7567384615384647</v>
      </c>
      <c r="H7" s="3">
        <f>(F7*3.1416)/12</f>
        <v>24.418800000000001</v>
      </c>
      <c r="I7" s="3" t="s">
        <v>60</v>
      </c>
    </row>
    <row r="8" spans="2:9" x14ac:dyDescent="0.25">
      <c r="B8" s="1">
        <v>10</v>
      </c>
      <c r="C8" s="2" t="s">
        <v>2</v>
      </c>
      <c r="D8" s="8" t="s">
        <v>75</v>
      </c>
      <c r="E8" s="3">
        <f t="shared" ref="E8:E17" si="1">+LEFT(D8,2)/+RIGHT(D8,2)</f>
        <v>2.7692307692307692</v>
      </c>
      <c r="F8" s="3">
        <f t="shared" ref="F8:F17" si="2">$I$4*E8</f>
        <v>78.92307692307692</v>
      </c>
      <c r="G8" s="3">
        <f t="shared" si="0"/>
        <v>2.7549415384615408</v>
      </c>
      <c r="H8" s="3">
        <f t="shared" ref="H8:H17" si="3">(F8*3.1416)/12</f>
        <v>20.662061538461536</v>
      </c>
      <c r="I8" s="1"/>
    </row>
    <row r="9" spans="2:9" x14ac:dyDescent="0.25">
      <c r="B9" s="1">
        <v>9</v>
      </c>
      <c r="C9" s="2" t="s">
        <v>3</v>
      </c>
      <c r="D9" s="8" t="s">
        <v>76</v>
      </c>
      <c r="E9" s="3">
        <f t="shared" si="1"/>
        <v>2.4</v>
      </c>
      <c r="F9" s="3">
        <f t="shared" si="2"/>
        <v>68.399999999999991</v>
      </c>
      <c r="G9" s="3">
        <f t="shared" si="0"/>
        <v>2.1067199999999975</v>
      </c>
      <c r="H9" s="3">
        <f t="shared" si="3"/>
        <v>17.907119999999995</v>
      </c>
      <c r="I9" s="1"/>
    </row>
    <row r="10" spans="2:9" x14ac:dyDescent="0.25">
      <c r="B10" s="1">
        <v>8</v>
      </c>
      <c r="C10" s="2" t="s">
        <v>4</v>
      </c>
      <c r="D10" s="8" t="s">
        <v>77</v>
      </c>
      <c r="E10" s="3">
        <f t="shared" si="1"/>
        <v>2.1176470588235294</v>
      </c>
      <c r="F10" s="3">
        <f t="shared" si="2"/>
        <v>60.352941176470587</v>
      </c>
      <c r="G10" s="3">
        <f t="shared" si="0"/>
        <v>1.663199999999998</v>
      </c>
      <c r="H10" s="3">
        <f t="shared" si="3"/>
        <v>15.800399999999998</v>
      </c>
      <c r="I10" s="1"/>
    </row>
    <row r="11" spans="2:9" x14ac:dyDescent="0.25">
      <c r="B11" s="1">
        <v>7</v>
      </c>
      <c r="C11" s="2" t="s">
        <v>5</v>
      </c>
      <c r="D11" s="8" t="s">
        <v>78</v>
      </c>
      <c r="E11" s="3">
        <f t="shared" si="1"/>
        <v>1.8947368421052631</v>
      </c>
      <c r="F11" s="3">
        <f t="shared" si="2"/>
        <v>54</v>
      </c>
      <c r="G11" s="3">
        <f t="shared" si="0"/>
        <v>1.3464000000000009</v>
      </c>
      <c r="H11" s="3">
        <f t="shared" si="3"/>
        <v>14.1372</v>
      </c>
      <c r="I11" s="1"/>
    </row>
    <row r="12" spans="2:9" x14ac:dyDescent="0.25">
      <c r="B12" s="1">
        <v>6</v>
      </c>
      <c r="C12" s="2" t="s">
        <v>7</v>
      </c>
      <c r="D12" s="8" t="s">
        <v>79</v>
      </c>
      <c r="E12" s="3">
        <f t="shared" si="1"/>
        <v>1.7142857142857142</v>
      </c>
      <c r="F12" s="3">
        <f t="shared" si="2"/>
        <v>48.857142857142854</v>
      </c>
      <c r="G12" s="3">
        <f t="shared" si="0"/>
        <v>1.5988499999999988</v>
      </c>
      <c r="H12" s="3">
        <f t="shared" si="3"/>
        <v>12.790799999999999</v>
      </c>
      <c r="I12" s="1"/>
    </row>
    <row r="13" spans="2:9" x14ac:dyDescent="0.25">
      <c r="B13" s="1">
        <v>5</v>
      </c>
      <c r="C13" s="2" t="s">
        <v>9</v>
      </c>
      <c r="D13" s="8" t="s">
        <v>80</v>
      </c>
      <c r="E13" s="3">
        <f t="shared" si="1"/>
        <v>1.5</v>
      </c>
      <c r="F13" s="3">
        <f t="shared" si="2"/>
        <v>42.75</v>
      </c>
      <c r="G13" s="3">
        <f t="shared" si="0"/>
        <v>1.5988499999999988</v>
      </c>
      <c r="H13" s="3">
        <f t="shared" si="3"/>
        <v>11.19195</v>
      </c>
      <c r="I13" s="1"/>
    </row>
    <row r="14" spans="2:9" x14ac:dyDescent="0.25">
      <c r="B14" s="1">
        <v>4</v>
      </c>
      <c r="C14" s="2" t="s">
        <v>10</v>
      </c>
      <c r="D14" s="8" t="s">
        <v>81</v>
      </c>
      <c r="E14" s="3">
        <f t="shared" si="1"/>
        <v>1.2857142857142858</v>
      </c>
      <c r="F14" s="3">
        <f t="shared" si="2"/>
        <v>36.642857142857146</v>
      </c>
      <c r="G14" s="3">
        <f t="shared" si="0"/>
        <v>1.1991375000000026</v>
      </c>
      <c r="H14" s="3">
        <f t="shared" si="3"/>
        <v>9.5931000000000015</v>
      </c>
      <c r="I14" s="1"/>
    </row>
    <row r="15" spans="2:9" x14ac:dyDescent="0.25">
      <c r="B15" s="1">
        <v>3</v>
      </c>
      <c r="C15" s="2" t="s">
        <v>13</v>
      </c>
      <c r="D15" s="8" t="s">
        <v>82</v>
      </c>
      <c r="E15" s="3">
        <f t="shared" si="1"/>
        <v>1.125</v>
      </c>
      <c r="F15" s="3">
        <f t="shared" si="2"/>
        <v>32.0625</v>
      </c>
      <c r="G15" s="3">
        <f t="shared" si="0"/>
        <v>1.1343192567567559</v>
      </c>
      <c r="H15" s="3">
        <f t="shared" si="3"/>
        <v>8.3939624999999989</v>
      </c>
      <c r="I15" s="1"/>
    </row>
    <row r="16" spans="2:9" x14ac:dyDescent="0.25">
      <c r="B16" s="1">
        <v>2</v>
      </c>
      <c r="C16" s="2" t="s">
        <v>15</v>
      </c>
      <c r="D16" s="8" t="s">
        <v>83</v>
      </c>
      <c r="E16" s="3">
        <f t="shared" si="1"/>
        <v>0.97297297297297303</v>
      </c>
      <c r="F16" s="3">
        <f t="shared" si="2"/>
        <v>27.72972972972973</v>
      </c>
      <c r="G16" s="3">
        <f>+H16-H17</f>
        <v>1.4203649823736777</v>
      </c>
      <c r="H16" s="3">
        <f t="shared" si="3"/>
        <v>7.2596432432432429</v>
      </c>
      <c r="I16" s="1" t="s">
        <v>60</v>
      </c>
    </row>
    <row r="17" spans="2:9" x14ac:dyDescent="0.25">
      <c r="B17" s="1">
        <v>1</v>
      </c>
      <c r="C17" s="2" t="s">
        <v>73</v>
      </c>
      <c r="D17" s="8" t="s">
        <v>84</v>
      </c>
      <c r="E17" s="3">
        <f t="shared" si="1"/>
        <v>0.78260869565217395</v>
      </c>
      <c r="F17" s="3">
        <f t="shared" si="2"/>
        <v>22.304347826086957</v>
      </c>
      <c r="G17" s="3" t="s">
        <v>60</v>
      </c>
      <c r="H17" s="3">
        <f t="shared" si="3"/>
        <v>5.8392782608695653</v>
      </c>
      <c r="I17" s="1" t="s">
        <v>60</v>
      </c>
    </row>
    <row r="18" spans="2:9" x14ac:dyDescent="0.25">
      <c r="B18" s="1" t="s">
        <v>60</v>
      </c>
      <c r="C18" s="2" t="s">
        <v>60</v>
      </c>
      <c r="D18" s="8" t="s">
        <v>60</v>
      </c>
      <c r="E18" s="1" t="s">
        <v>60</v>
      </c>
      <c r="F18" s="3" t="s">
        <v>60</v>
      </c>
      <c r="G18" s="3" t="s">
        <v>60</v>
      </c>
      <c r="H18" s="1"/>
      <c r="I18" s="1"/>
    </row>
    <row r="19" spans="2:9" x14ac:dyDescent="0.25">
      <c r="B19" s="1" t="s">
        <v>60</v>
      </c>
      <c r="C19" s="2" t="s">
        <v>60</v>
      </c>
      <c r="D19" s="8" t="s">
        <v>60</v>
      </c>
      <c r="E19" s="1" t="s">
        <v>60</v>
      </c>
      <c r="F19" s="1" t="s">
        <v>60</v>
      </c>
      <c r="G19" s="3" t="s">
        <v>60</v>
      </c>
      <c r="H19" s="1"/>
      <c r="I19" s="1"/>
    </row>
    <row r="20" spans="2:9" x14ac:dyDescent="0.25">
      <c r="B20" s="1" t="s">
        <v>60</v>
      </c>
      <c r="C20" s="2" t="s">
        <v>60</v>
      </c>
      <c r="D20" s="8" t="s">
        <v>60</v>
      </c>
      <c r="E20" s="1" t="s">
        <v>60</v>
      </c>
      <c r="F20" s="1" t="s">
        <v>60</v>
      </c>
      <c r="G20" s="3" t="s">
        <v>60</v>
      </c>
      <c r="H20" s="1"/>
      <c r="I20" s="1"/>
    </row>
    <row r="21" spans="2:9" x14ac:dyDescent="0.25">
      <c r="B21" s="1" t="s">
        <v>60</v>
      </c>
      <c r="C21" s="2" t="s">
        <v>60</v>
      </c>
      <c r="D21" s="8" t="s">
        <v>60</v>
      </c>
      <c r="E21" s="1" t="s">
        <v>60</v>
      </c>
      <c r="F21" s="1" t="s">
        <v>60</v>
      </c>
      <c r="G21" s="3" t="s">
        <v>60</v>
      </c>
      <c r="H21" s="1"/>
      <c r="I21" s="1"/>
    </row>
    <row r="22" spans="2:9" x14ac:dyDescent="0.25">
      <c r="B22" s="1" t="s">
        <v>60</v>
      </c>
      <c r="C22" s="2" t="s">
        <v>60</v>
      </c>
      <c r="D22" s="8" t="s">
        <v>60</v>
      </c>
      <c r="E22" s="1" t="s">
        <v>60</v>
      </c>
      <c r="F22" s="1" t="s">
        <v>60</v>
      </c>
      <c r="G22" s="3" t="s">
        <v>60</v>
      </c>
      <c r="H22" s="1"/>
      <c r="I22" s="1"/>
    </row>
    <row r="23" spans="2:9" x14ac:dyDescent="0.25">
      <c r="B23" s="1" t="s">
        <v>60</v>
      </c>
      <c r="C23" s="2" t="s">
        <v>60</v>
      </c>
      <c r="D23" s="8" t="s">
        <v>60</v>
      </c>
      <c r="E23" s="1" t="s">
        <v>60</v>
      </c>
      <c r="F23" s="1" t="s">
        <v>60</v>
      </c>
      <c r="G23" s="3" t="s">
        <v>60</v>
      </c>
      <c r="H23" s="1" t="s">
        <v>60</v>
      </c>
      <c r="I23" s="1"/>
    </row>
    <row r="24" spans="2:9" x14ac:dyDescent="0.25">
      <c r="B24" s="1" t="s">
        <v>60</v>
      </c>
      <c r="C24" s="2" t="s">
        <v>60</v>
      </c>
      <c r="D24" s="8" t="s">
        <v>60</v>
      </c>
      <c r="E24" s="1"/>
      <c r="F24" s="1" t="s">
        <v>60</v>
      </c>
      <c r="G24" s="3" t="s">
        <v>60</v>
      </c>
      <c r="H24" s="1"/>
      <c r="I24" s="1"/>
    </row>
    <row r="25" spans="2:9" x14ac:dyDescent="0.25">
      <c r="B25" s="1" t="s">
        <v>60</v>
      </c>
      <c r="C25" s="2" t="s">
        <v>60</v>
      </c>
      <c r="D25" s="8" t="s">
        <v>60</v>
      </c>
      <c r="E25" s="1" t="s">
        <v>60</v>
      </c>
      <c r="F25" s="1" t="s">
        <v>60</v>
      </c>
      <c r="G25" s="3" t="s">
        <v>60</v>
      </c>
      <c r="H25" s="1"/>
      <c r="I25" s="1"/>
    </row>
    <row r="26" spans="2:9" x14ac:dyDescent="0.25">
      <c r="B26" s="1" t="s">
        <v>60</v>
      </c>
      <c r="C26" s="2" t="s">
        <v>60</v>
      </c>
      <c r="D26" s="8" t="s">
        <v>60</v>
      </c>
      <c r="E26" s="1" t="s">
        <v>60</v>
      </c>
      <c r="F26" s="1" t="s">
        <v>60</v>
      </c>
      <c r="G26" s="1" t="s">
        <v>60</v>
      </c>
      <c r="H26" s="1"/>
      <c r="I26" s="1"/>
    </row>
    <row r="28" spans="2:9" x14ac:dyDescent="0.25">
      <c r="B28" s="4" t="s">
        <v>116</v>
      </c>
    </row>
    <row r="29" spans="2:9" x14ac:dyDescent="0.25">
      <c r="B29" s="28" t="s">
        <v>60</v>
      </c>
      <c r="C29" s="27">
        <v>43590</v>
      </c>
    </row>
  </sheetData>
  <phoneticPr fontId="1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71AE4-72C0-4F1D-9BDF-281D4C2DFBD1}">
  <dimension ref="B3:I37"/>
  <sheetViews>
    <sheetView workbookViewId="0">
      <selection activeCell="I24" sqref="I24"/>
    </sheetView>
  </sheetViews>
  <sheetFormatPr defaultRowHeight="13.2" x14ac:dyDescent="0.25"/>
  <sheetData>
    <row r="3" spans="2:9" x14ac:dyDescent="0.25">
      <c r="H3" s="16" t="s">
        <v>107</v>
      </c>
      <c r="I3" s="17"/>
    </row>
    <row r="4" spans="2:9" x14ac:dyDescent="0.25">
      <c r="B4" s="4" t="s">
        <v>115</v>
      </c>
      <c r="H4" s="18" t="s">
        <v>108</v>
      </c>
      <c r="I4" s="9">
        <v>26</v>
      </c>
    </row>
    <row r="6" spans="2:9" ht="39.6" x14ac:dyDescent="0.25">
      <c r="C6" s="13" t="s">
        <v>44</v>
      </c>
      <c r="D6" s="12" t="s">
        <v>45</v>
      </c>
      <c r="E6" s="5" t="s">
        <v>43</v>
      </c>
      <c r="F6" s="12" t="s">
        <v>42</v>
      </c>
      <c r="G6" s="19" t="s">
        <v>109</v>
      </c>
      <c r="H6" s="10" t="s">
        <v>85</v>
      </c>
      <c r="I6" s="6" t="s">
        <v>111</v>
      </c>
    </row>
    <row r="7" spans="2:9" x14ac:dyDescent="0.25">
      <c r="B7" s="1">
        <v>27</v>
      </c>
      <c r="C7" s="23" t="s">
        <v>0</v>
      </c>
      <c r="D7" s="24" t="s">
        <v>86</v>
      </c>
      <c r="E7" s="3">
        <f>+LEFT(D7,2)/+RIGHT(D7,2)</f>
        <v>3.6666666666666665</v>
      </c>
      <c r="F7" s="3">
        <f>$I$4*E7</f>
        <v>95.333333333333329</v>
      </c>
      <c r="G7" s="3">
        <f t="shared" ref="G7:G31" si="0">+H7-H8</f>
        <v>1.9198666666666639</v>
      </c>
      <c r="H7" s="3">
        <f t="shared" ref="H7:H33" si="1">(F7*3.1416)/12</f>
        <v>24.958266666666663</v>
      </c>
      <c r="I7" s="1"/>
    </row>
    <row r="8" spans="2:9" x14ac:dyDescent="0.25">
      <c r="B8" s="1">
        <f t="shared" ref="B8:B32" si="2">+B7-1</f>
        <v>26</v>
      </c>
      <c r="C8" s="25" t="s">
        <v>2</v>
      </c>
      <c r="D8" s="24" t="s">
        <v>87</v>
      </c>
      <c r="E8" s="3">
        <f t="shared" ref="E8:E33" si="3">+LEFT(D8,2)/+RIGHT(D8,2)</f>
        <v>3.3846153846153846</v>
      </c>
      <c r="F8" s="3">
        <f t="shared" ref="F8:F33" si="4">$I$4*E8</f>
        <v>88</v>
      </c>
      <c r="G8" s="3">
        <f t="shared" si="0"/>
        <v>1.6456000000000017</v>
      </c>
      <c r="H8" s="3">
        <f t="shared" si="1"/>
        <v>23.038399999999999</v>
      </c>
      <c r="I8" s="1"/>
    </row>
    <row r="9" spans="2:9" x14ac:dyDescent="0.25">
      <c r="B9" s="1">
        <f t="shared" si="2"/>
        <v>25</v>
      </c>
      <c r="C9" s="25" t="s">
        <v>3</v>
      </c>
      <c r="D9" s="24" t="s">
        <v>88</v>
      </c>
      <c r="E9" s="3">
        <f t="shared" si="3"/>
        <v>3.1428571428571428</v>
      </c>
      <c r="F9" s="3">
        <f t="shared" si="4"/>
        <v>81.714285714285708</v>
      </c>
      <c r="G9" s="3">
        <f t="shared" si="0"/>
        <v>1.4261866666666663</v>
      </c>
      <c r="H9" s="3">
        <f t="shared" si="1"/>
        <v>21.392799999999998</v>
      </c>
      <c r="I9" s="1"/>
    </row>
    <row r="10" spans="2:9" x14ac:dyDescent="0.25">
      <c r="B10" s="1">
        <f t="shared" si="2"/>
        <v>24</v>
      </c>
      <c r="C10" s="25" t="s">
        <v>4</v>
      </c>
      <c r="D10" s="24" t="s">
        <v>89</v>
      </c>
      <c r="E10" s="3">
        <f t="shared" si="3"/>
        <v>2.9333333333333331</v>
      </c>
      <c r="F10" s="3">
        <f t="shared" si="4"/>
        <v>76.266666666666666</v>
      </c>
      <c r="G10" s="3">
        <f t="shared" si="0"/>
        <v>2.3490133333333318</v>
      </c>
      <c r="H10" s="3">
        <f t="shared" si="1"/>
        <v>19.966613333333331</v>
      </c>
      <c r="I10" s="1"/>
    </row>
    <row r="11" spans="2:9" x14ac:dyDescent="0.25">
      <c r="B11" s="1">
        <f t="shared" si="2"/>
        <v>23</v>
      </c>
      <c r="C11" s="25" t="s">
        <v>5</v>
      </c>
      <c r="D11" s="24" t="s">
        <v>90</v>
      </c>
      <c r="E11" s="3">
        <f t="shared" si="3"/>
        <v>2.5882352941176472</v>
      </c>
      <c r="F11" s="3">
        <f t="shared" si="4"/>
        <v>67.294117647058826</v>
      </c>
      <c r="G11" s="3">
        <f t="shared" si="0"/>
        <v>0.60060000000000002</v>
      </c>
      <c r="H11" s="3">
        <f t="shared" si="1"/>
        <v>17.617599999999999</v>
      </c>
      <c r="I11" s="1"/>
    </row>
    <row r="12" spans="2:9" x14ac:dyDescent="0.25">
      <c r="B12" s="1">
        <f t="shared" si="2"/>
        <v>22</v>
      </c>
      <c r="C12" s="25" t="s">
        <v>6</v>
      </c>
      <c r="D12" s="24" t="s">
        <v>50</v>
      </c>
      <c r="E12" s="3">
        <f t="shared" si="3"/>
        <v>2.5</v>
      </c>
      <c r="F12" s="3">
        <f t="shared" si="4"/>
        <v>65</v>
      </c>
      <c r="G12" s="3">
        <f t="shared" si="0"/>
        <v>1.2538842105263139</v>
      </c>
      <c r="H12" s="3">
        <f t="shared" si="1"/>
        <v>17.016999999999999</v>
      </c>
      <c r="I12" s="1"/>
    </row>
    <row r="13" spans="2:9" x14ac:dyDescent="0.25">
      <c r="B13" s="1">
        <f t="shared" si="2"/>
        <v>21</v>
      </c>
      <c r="C13" s="25" t="s">
        <v>7</v>
      </c>
      <c r="D13" s="24" t="s">
        <v>91</v>
      </c>
      <c r="E13" s="3">
        <f t="shared" si="3"/>
        <v>2.3157894736842106</v>
      </c>
      <c r="F13" s="3">
        <f t="shared" si="4"/>
        <v>60.21052631578948</v>
      </c>
      <c r="G13" s="3">
        <f t="shared" si="0"/>
        <v>5.5115789473687116E-2</v>
      </c>
      <c r="H13" s="3">
        <f t="shared" si="1"/>
        <v>15.763115789473686</v>
      </c>
      <c r="I13" s="1"/>
    </row>
    <row r="14" spans="2:9" x14ac:dyDescent="0.25">
      <c r="B14" s="1">
        <f t="shared" si="2"/>
        <v>20</v>
      </c>
      <c r="C14" s="25" t="s">
        <v>8</v>
      </c>
      <c r="D14" s="24" t="s">
        <v>51</v>
      </c>
      <c r="E14" s="3">
        <f t="shared" si="3"/>
        <v>2.3076923076923075</v>
      </c>
      <c r="F14" s="3">
        <f t="shared" si="4"/>
        <v>59.999999999999993</v>
      </c>
      <c r="G14" s="3">
        <f t="shared" si="0"/>
        <v>1.1219999999999981</v>
      </c>
      <c r="H14" s="3">
        <f t="shared" si="1"/>
        <v>15.707999999999998</v>
      </c>
      <c r="I14" s="1"/>
    </row>
    <row r="15" spans="2:9" x14ac:dyDescent="0.25">
      <c r="B15" s="1">
        <f t="shared" si="2"/>
        <v>19</v>
      </c>
      <c r="C15" s="25" t="s">
        <v>11</v>
      </c>
      <c r="D15" s="24" t="s">
        <v>52</v>
      </c>
      <c r="E15" s="3">
        <f t="shared" si="3"/>
        <v>2.1428571428571428</v>
      </c>
      <c r="F15" s="3">
        <f t="shared" si="4"/>
        <v>55.714285714285715</v>
      </c>
      <c r="G15" s="3">
        <f t="shared" si="0"/>
        <v>0.32413333333333227</v>
      </c>
      <c r="H15" s="3">
        <f t="shared" si="1"/>
        <v>14.586</v>
      </c>
      <c r="I15" s="1"/>
    </row>
    <row r="16" spans="2:9" x14ac:dyDescent="0.25">
      <c r="B16" s="1">
        <f t="shared" si="2"/>
        <v>18</v>
      </c>
      <c r="C16" s="25" t="s">
        <v>9</v>
      </c>
      <c r="D16" s="24" t="s">
        <v>92</v>
      </c>
      <c r="E16" s="3">
        <f t="shared" si="3"/>
        <v>2.0952380952380953</v>
      </c>
      <c r="F16" s="3">
        <f t="shared" si="4"/>
        <v>54.476190476190482</v>
      </c>
      <c r="G16" s="3">
        <f t="shared" si="0"/>
        <v>0.6482666666666681</v>
      </c>
      <c r="H16" s="3">
        <f t="shared" si="1"/>
        <v>14.261866666666668</v>
      </c>
      <c r="I16" s="1"/>
    </row>
    <row r="17" spans="2:9" x14ac:dyDescent="0.25">
      <c r="B17" s="1">
        <f t="shared" si="2"/>
        <v>17</v>
      </c>
      <c r="C17" s="25" t="s">
        <v>12</v>
      </c>
      <c r="D17" s="24" t="s">
        <v>53</v>
      </c>
      <c r="E17" s="3">
        <f t="shared" si="3"/>
        <v>2</v>
      </c>
      <c r="F17" s="3">
        <f t="shared" si="4"/>
        <v>52</v>
      </c>
      <c r="G17" s="3">
        <f t="shared" si="0"/>
        <v>0.59189565217391227</v>
      </c>
      <c r="H17" s="3">
        <f t="shared" si="1"/>
        <v>13.6136</v>
      </c>
      <c r="I17" s="1"/>
    </row>
    <row r="18" spans="2:9" x14ac:dyDescent="0.25">
      <c r="B18" s="1">
        <f t="shared" si="2"/>
        <v>16</v>
      </c>
      <c r="C18" s="25" t="s">
        <v>10</v>
      </c>
      <c r="D18" s="24" t="s">
        <v>93</v>
      </c>
      <c r="E18" s="3">
        <f t="shared" si="3"/>
        <v>1.9130434782608696</v>
      </c>
      <c r="F18" s="3">
        <f t="shared" si="4"/>
        <v>49.739130434782609</v>
      </c>
      <c r="G18" s="3">
        <f t="shared" si="0"/>
        <v>0.54257101449275602</v>
      </c>
      <c r="H18" s="3">
        <f t="shared" si="1"/>
        <v>13.021704347826088</v>
      </c>
      <c r="I18" s="1"/>
    </row>
    <row r="19" spans="2:9" x14ac:dyDescent="0.25">
      <c r="B19" s="1">
        <f t="shared" si="2"/>
        <v>15</v>
      </c>
      <c r="C19" s="25" t="s">
        <v>61</v>
      </c>
      <c r="D19" s="24" t="s">
        <v>97</v>
      </c>
      <c r="E19" s="3">
        <f t="shared" si="3"/>
        <v>1.8333333333333333</v>
      </c>
      <c r="F19" s="3">
        <f t="shared" si="4"/>
        <v>47.666666666666664</v>
      </c>
      <c r="G19" s="3">
        <f t="shared" si="0"/>
        <v>0.46713333333333118</v>
      </c>
      <c r="H19" s="3">
        <f t="shared" si="1"/>
        <v>12.479133333333332</v>
      </c>
      <c r="I19" s="1" t="s">
        <v>40</v>
      </c>
    </row>
    <row r="20" spans="2:9" x14ac:dyDescent="0.25">
      <c r="B20" s="1">
        <f t="shared" si="2"/>
        <v>14</v>
      </c>
      <c r="C20" s="25" t="s">
        <v>14</v>
      </c>
      <c r="D20" s="24" t="s">
        <v>55</v>
      </c>
      <c r="E20" s="3">
        <f t="shared" si="3"/>
        <v>1.7647058823529411</v>
      </c>
      <c r="F20" s="3">
        <f t="shared" si="4"/>
        <v>45.882352941176471</v>
      </c>
      <c r="G20" s="3">
        <f t="shared" si="0"/>
        <v>0.49280000000000079</v>
      </c>
      <c r="H20" s="3">
        <f t="shared" si="1"/>
        <v>12.012</v>
      </c>
      <c r="I20" s="1"/>
    </row>
    <row r="21" spans="2:9" x14ac:dyDescent="0.25">
      <c r="B21" s="1">
        <f t="shared" si="2"/>
        <v>13</v>
      </c>
      <c r="C21" s="25" t="s">
        <v>13</v>
      </c>
      <c r="D21" s="24" t="s">
        <v>94</v>
      </c>
      <c r="E21" s="3">
        <f t="shared" si="3"/>
        <v>1.6923076923076923</v>
      </c>
      <c r="F21" s="3">
        <f t="shared" si="4"/>
        <v>44</v>
      </c>
      <c r="G21" s="3">
        <f t="shared" si="0"/>
        <v>0</v>
      </c>
      <c r="H21" s="3">
        <f t="shared" si="1"/>
        <v>11.5192</v>
      </c>
      <c r="I21" s="1" t="s">
        <v>40</v>
      </c>
    </row>
    <row r="22" spans="2:9" x14ac:dyDescent="0.25">
      <c r="B22" s="1">
        <f t="shared" si="2"/>
        <v>12</v>
      </c>
      <c r="C22" s="25" t="s">
        <v>62</v>
      </c>
      <c r="D22" s="24" t="s">
        <v>98</v>
      </c>
      <c r="E22" s="3">
        <f t="shared" si="3"/>
        <v>1.6923076923076923</v>
      </c>
      <c r="F22" s="3">
        <f t="shared" si="4"/>
        <v>44</v>
      </c>
      <c r="G22" s="3">
        <f t="shared" si="0"/>
        <v>0.77162105263157699</v>
      </c>
      <c r="H22" s="3">
        <f t="shared" si="1"/>
        <v>11.5192</v>
      </c>
      <c r="I22" s="1" t="s">
        <v>41</v>
      </c>
    </row>
    <row r="23" spans="2:9" x14ac:dyDescent="0.25">
      <c r="B23" s="1">
        <f t="shared" si="2"/>
        <v>11</v>
      </c>
      <c r="C23" s="25" t="s">
        <v>16</v>
      </c>
      <c r="D23" s="24" t="s">
        <v>57</v>
      </c>
      <c r="E23" s="3">
        <f t="shared" si="3"/>
        <v>1.5789473684210527</v>
      </c>
      <c r="F23" s="3">
        <f t="shared" si="4"/>
        <v>41.05263157894737</v>
      </c>
      <c r="G23" s="3">
        <f t="shared" si="0"/>
        <v>5.1178947368423877E-2</v>
      </c>
      <c r="H23" s="3">
        <f t="shared" si="1"/>
        <v>10.747578947368423</v>
      </c>
      <c r="I23" s="1"/>
    </row>
    <row r="24" spans="2:9" x14ac:dyDescent="0.25">
      <c r="B24" s="1">
        <f t="shared" si="2"/>
        <v>10</v>
      </c>
      <c r="C24" s="25" t="s">
        <v>63</v>
      </c>
      <c r="D24" s="24" t="s">
        <v>99</v>
      </c>
      <c r="E24" s="3">
        <f t="shared" si="3"/>
        <v>1.5714285714285714</v>
      </c>
      <c r="F24" s="3">
        <f t="shared" si="4"/>
        <v>40.857142857142854</v>
      </c>
      <c r="G24" s="3">
        <f t="shared" si="0"/>
        <v>0.71309333333333313</v>
      </c>
      <c r="H24" s="3">
        <f t="shared" si="1"/>
        <v>10.696399999999999</v>
      </c>
      <c r="I24" s="1" t="s">
        <v>41</v>
      </c>
    </row>
    <row r="25" spans="2:9" x14ac:dyDescent="0.25">
      <c r="B25" s="1">
        <f t="shared" si="2"/>
        <v>9</v>
      </c>
      <c r="C25" s="25" t="s">
        <v>64</v>
      </c>
      <c r="D25" s="24" t="s">
        <v>100</v>
      </c>
      <c r="E25" s="3">
        <f t="shared" si="3"/>
        <v>1.4666666666666666</v>
      </c>
      <c r="F25" s="3">
        <f t="shared" si="4"/>
        <v>38.133333333333333</v>
      </c>
      <c r="G25" s="3">
        <f t="shared" si="0"/>
        <v>0.25930666666666546</v>
      </c>
      <c r="H25" s="3">
        <f t="shared" si="1"/>
        <v>9.9833066666666657</v>
      </c>
      <c r="I25" s="1"/>
    </row>
    <row r="26" spans="2:9" x14ac:dyDescent="0.25">
      <c r="B26" s="1">
        <f t="shared" si="2"/>
        <v>8</v>
      </c>
      <c r="C26" s="25" t="s">
        <v>17</v>
      </c>
      <c r="D26" s="24" t="s">
        <v>106</v>
      </c>
      <c r="E26" s="3">
        <f t="shared" si="3"/>
        <v>1.4285714285714286</v>
      </c>
      <c r="F26" s="3">
        <f t="shared" si="4"/>
        <v>37.142857142857146</v>
      </c>
      <c r="G26" s="3">
        <f t="shared" si="0"/>
        <v>0.84556521739130552</v>
      </c>
      <c r="H26" s="3">
        <f t="shared" si="1"/>
        <v>9.7240000000000002</v>
      </c>
      <c r="I26" s="1"/>
    </row>
    <row r="27" spans="2:9" x14ac:dyDescent="0.25">
      <c r="B27" s="1">
        <f t="shared" si="2"/>
        <v>7</v>
      </c>
      <c r="C27" s="25" t="s">
        <v>18</v>
      </c>
      <c r="D27" s="24" t="s">
        <v>95</v>
      </c>
      <c r="E27" s="3">
        <f t="shared" si="3"/>
        <v>1.3043478260869565</v>
      </c>
      <c r="F27" s="3">
        <f t="shared" si="4"/>
        <v>33.913043478260867</v>
      </c>
      <c r="G27" s="3">
        <f t="shared" si="0"/>
        <v>6.9634782608694934E-2</v>
      </c>
      <c r="H27" s="3">
        <f t="shared" si="1"/>
        <v>8.8784347826086947</v>
      </c>
      <c r="I27" s="1"/>
    </row>
    <row r="28" spans="2:9" x14ac:dyDescent="0.25">
      <c r="B28" s="1">
        <f t="shared" si="2"/>
        <v>6</v>
      </c>
      <c r="C28" s="25" t="s">
        <v>65</v>
      </c>
      <c r="D28" s="24" t="s">
        <v>101</v>
      </c>
      <c r="E28" s="3">
        <f t="shared" si="3"/>
        <v>1.2941176470588236</v>
      </c>
      <c r="F28" s="3">
        <f t="shared" si="4"/>
        <v>33.647058823529413</v>
      </c>
      <c r="G28" s="3">
        <f t="shared" si="0"/>
        <v>0.92724210526315698</v>
      </c>
      <c r="H28" s="3">
        <f t="shared" si="1"/>
        <v>8.8087999999999997</v>
      </c>
      <c r="I28" s="1"/>
    </row>
    <row r="29" spans="2:9" x14ac:dyDescent="0.25">
      <c r="B29" s="1">
        <f t="shared" si="2"/>
        <v>5</v>
      </c>
      <c r="C29" s="25" t="s">
        <v>66</v>
      </c>
      <c r="D29" s="24" t="s">
        <v>102</v>
      </c>
      <c r="E29" s="3">
        <f t="shared" si="3"/>
        <v>1.1578947368421053</v>
      </c>
      <c r="F29" s="3">
        <f t="shared" si="4"/>
        <v>30.10526315789474</v>
      </c>
      <c r="G29" s="3">
        <f t="shared" si="0"/>
        <v>2.7557894736843558E-2</v>
      </c>
      <c r="H29" s="3">
        <f t="shared" si="1"/>
        <v>7.8815578947368428</v>
      </c>
      <c r="I29" s="1" t="s">
        <v>41</v>
      </c>
    </row>
    <row r="30" spans="2:9" x14ac:dyDescent="0.25">
      <c r="B30" s="1">
        <f t="shared" si="2"/>
        <v>4</v>
      </c>
      <c r="C30" s="25" t="s">
        <v>19</v>
      </c>
      <c r="D30" s="24" t="s">
        <v>96</v>
      </c>
      <c r="E30" s="3">
        <f t="shared" si="3"/>
        <v>1.1538461538461537</v>
      </c>
      <c r="F30" s="3">
        <f t="shared" si="4"/>
        <v>29.999999999999996</v>
      </c>
      <c r="G30" s="3">
        <f t="shared" si="0"/>
        <v>0.72306666666666519</v>
      </c>
      <c r="H30" s="3">
        <f t="shared" si="1"/>
        <v>7.8539999999999992</v>
      </c>
      <c r="I30" s="1"/>
    </row>
    <row r="31" spans="2:9" x14ac:dyDescent="0.25">
      <c r="B31" s="1">
        <f t="shared" si="2"/>
        <v>3</v>
      </c>
      <c r="C31" s="25" t="s">
        <v>67</v>
      </c>
      <c r="D31" s="24" t="s">
        <v>103</v>
      </c>
      <c r="E31" s="3">
        <f t="shared" si="3"/>
        <v>1.0476190476190477</v>
      </c>
      <c r="F31" s="3">
        <f t="shared" si="4"/>
        <v>27.238095238095241</v>
      </c>
      <c r="G31" s="3">
        <f t="shared" si="0"/>
        <v>0.62008115942029018</v>
      </c>
      <c r="H31" s="3">
        <f t="shared" si="1"/>
        <v>7.130933333333334</v>
      </c>
      <c r="I31" s="1"/>
    </row>
    <row r="32" spans="2:9" x14ac:dyDescent="0.25">
      <c r="B32" s="1">
        <f t="shared" si="2"/>
        <v>2</v>
      </c>
      <c r="C32" s="25" t="s">
        <v>68</v>
      </c>
      <c r="D32" s="24" t="s">
        <v>104</v>
      </c>
      <c r="E32" s="3">
        <f t="shared" si="3"/>
        <v>0.95652173913043481</v>
      </c>
      <c r="F32" s="3">
        <f t="shared" si="4"/>
        <v>24.869565217391305</v>
      </c>
      <c r="G32" s="3">
        <f>+H32-H33</f>
        <v>0.751252173913044</v>
      </c>
      <c r="H32" s="3">
        <f t="shared" si="1"/>
        <v>6.5108521739130438</v>
      </c>
      <c r="I32" s="1"/>
    </row>
    <row r="33" spans="2:9" x14ac:dyDescent="0.25">
      <c r="B33" s="1">
        <v>1</v>
      </c>
      <c r="C33" s="25" t="s">
        <v>69</v>
      </c>
      <c r="D33" s="24" t="s">
        <v>105</v>
      </c>
      <c r="E33" s="3">
        <f t="shared" si="3"/>
        <v>0.84615384615384615</v>
      </c>
      <c r="F33" s="3">
        <f t="shared" si="4"/>
        <v>22</v>
      </c>
      <c r="G33" s="3" t="s">
        <v>60</v>
      </c>
      <c r="H33" s="3">
        <f t="shared" si="1"/>
        <v>5.7595999999999998</v>
      </c>
      <c r="I33" s="1"/>
    </row>
    <row r="36" spans="2:9" x14ac:dyDescent="0.25">
      <c r="B36" s="4" t="s">
        <v>116</v>
      </c>
    </row>
    <row r="37" spans="2:9" x14ac:dyDescent="0.25">
      <c r="B37" s="28" t="s">
        <v>60</v>
      </c>
      <c r="C37" s="27">
        <v>43590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Road bike</vt:lpstr>
      <vt:lpstr>Triple Ring Road Bike</vt:lpstr>
      <vt:lpstr>Mtn Bike Single Ring</vt:lpstr>
      <vt:lpstr>Mtn Bike Triple Ring</vt:lpstr>
      <vt:lpstr>'Mtn Bike Single Ring'!Print_Area</vt:lpstr>
      <vt:lpstr>'Mtn Bike Triple Ring'!Print_Area</vt:lpstr>
      <vt:lpstr>'Road bike'!Print_Area</vt:lpstr>
      <vt:lpstr>'Triple Ring Road Bike'!Print_Area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 Benwick</cp:lastModifiedBy>
  <cp:lastPrinted>2019-05-05T19:53:52Z</cp:lastPrinted>
  <dcterms:created xsi:type="dcterms:W3CDTF">2008-02-20T02:32:09Z</dcterms:created>
  <dcterms:modified xsi:type="dcterms:W3CDTF">2019-05-05T20:05:53Z</dcterms:modified>
</cp:coreProperties>
</file>